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30" activeTab="0"/>
  </bookViews>
  <sheets>
    <sheet name="Portada" sheetId="1" r:id="rId1"/>
    <sheet name="Incoados" sheetId="2" r:id="rId2"/>
    <sheet name="Resueltos" sheetId="3" r:id="rId3"/>
    <sheet name="Previas" sheetId="4" r:id="rId4"/>
    <sheet name="Expedientes" sheetId="5" r:id="rId5"/>
    <sheet name="Gráficos" sheetId="6" r:id="rId6"/>
  </sheets>
  <definedNames/>
  <calcPr fullCalcOnLoad="1"/>
</workbook>
</file>

<file path=xl/sharedStrings.xml><?xml version="1.0" encoding="utf-8"?>
<sst xmlns="http://schemas.openxmlformats.org/spreadsheetml/2006/main" count="304" uniqueCount="217">
  <si>
    <t>Nombramiento Secretario</t>
  </si>
  <si>
    <t>Requerimiento instructor</t>
  </si>
  <si>
    <t>Resolucion con sancion CD</t>
  </si>
  <si>
    <t>Recurso de alzada interposicion</t>
  </si>
  <si>
    <t>TOTAL</t>
  </si>
  <si>
    <t>Incoación expediente CD</t>
  </si>
  <si>
    <t>Rectificación acuerdo C.D.</t>
  </si>
  <si>
    <t>Recurso de alzada, declarar la pérdida sobrevenida del objeto</t>
  </si>
  <si>
    <t>Devolver al Instructor</t>
  </si>
  <si>
    <t>Archivadas</t>
  </si>
  <si>
    <t>Devolver a Inspección para ampliar informe</t>
  </si>
  <si>
    <t>Estar al archivo acordado</t>
  </si>
  <si>
    <t xml:space="preserve">Incoación expediente disciplinario CD </t>
  </si>
  <si>
    <t>Incoadas</t>
  </si>
  <si>
    <t>Acumular a diligencia informativa</t>
  </si>
  <si>
    <t>Acumular a expediente disciplinario</t>
  </si>
  <si>
    <t>Archivadas por la Fiscalía General del Estado</t>
  </si>
  <si>
    <t>Incoar diligencias informativas</t>
  </si>
  <si>
    <t>Información sumaria remision a TSJ</t>
  </si>
  <si>
    <t>Información sumaria TSJ - archivo</t>
  </si>
  <si>
    <t>Recurso de alzada inadmisión</t>
  </si>
  <si>
    <t>Remitir al Colegio de Abogados</t>
  </si>
  <si>
    <t>Remitir a CC.AA.</t>
  </si>
  <si>
    <t>Remitir al Mº Justicia</t>
  </si>
  <si>
    <t>Remitir al TSJ</t>
  </si>
  <si>
    <t>Remitir al TSJ por posible falta leve</t>
  </si>
  <si>
    <t>Remitir a Vocalías Territoriales</t>
  </si>
  <si>
    <t>Solicitar informe a Inspección</t>
  </si>
  <si>
    <t>ANDALUCIA</t>
  </si>
  <si>
    <t>ARAGÓN</t>
  </si>
  <si>
    <t>BALEARES</t>
  </si>
  <si>
    <t>CANARIAS</t>
  </si>
  <si>
    <t>CANTABRIA</t>
  </si>
  <si>
    <t>CASTILLA-LA MANCHA</t>
  </si>
  <si>
    <t>CASTILLA Y LEÓN</t>
  </si>
  <si>
    <t>CATALUÑA</t>
  </si>
  <si>
    <t>C. VALENCIANA</t>
  </si>
  <si>
    <t>EXTREMADURA</t>
  </si>
  <si>
    <t>GALICIA</t>
  </si>
  <si>
    <t>LA RIOJA</t>
  </si>
  <si>
    <t>MADRID</t>
  </si>
  <si>
    <t>MURCIA</t>
  </si>
  <si>
    <t>NAVARRA</t>
  </si>
  <si>
    <t>PAÍS VASCO</t>
  </si>
  <si>
    <t>PRINCIPADO DE ASTURIAS</t>
  </si>
  <si>
    <t>ÓRGANOS CENTRALES</t>
  </si>
  <si>
    <t>Hombres</t>
  </si>
  <si>
    <t>Mujeres</t>
  </si>
  <si>
    <t>Comisión Disciplinaria</t>
  </si>
  <si>
    <t>Salas de Gobierno</t>
  </si>
  <si>
    <t>Total</t>
  </si>
  <si>
    <t>Muy grave</t>
  </si>
  <si>
    <t>Grave</t>
  </si>
  <si>
    <t>Leve</t>
  </si>
  <si>
    <t>Pleno</t>
  </si>
  <si>
    <t>Resolución con sanción - Pleno</t>
  </si>
  <si>
    <t>Elevar al Pleno</t>
  </si>
  <si>
    <t>COMISIÓN DISCIPLINARIA</t>
  </si>
  <si>
    <t>Evolución intertrimestral</t>
  </si>
  <si>
    <t>Con Sanción</t>
  </si>
  <si>
    <t>Sin sanción</t>
  </si>
  <si>
    <t>Órgano sancionador</t>
  </si>
  <si>
    <t>Sumas</t>
  </si>
  <si>
    <t>Desglose por TSJ</t>
  </si>
  <si>
    <t>INFORMACIONES PREVIAS</t>
  </si>
  <si>
    <t>ACUERDO C. DISCIPLINARIA</t>
  </si>
  <si>
    <t>ACUERDOS C. DISCIPLINARIA</t>
  </si>
  <si>
    <t>Nº</t>
  </si>
  <si>
    <t>%</t>
  </si>
  <si>
    <t>Desglose de sanciones</t>
  </si>
  <si>
    <t>Gráfico 1</t>
  </si>
  <si>
    <t>Gráfico 2</t>
  </si>
  <si>
    <t>Gráfico 3</t>
  </si>
  <si>
    <t>Gráfico 4</t>
  </si>
  <si>
    <t>Desglose por el órgano de incoación</t>
  </si>
  <si>
    <t>Desglose por el tipo de falta</t>
  </si>
  <si>
    <t>Desglose por razón de sexo</t>
  </si>
  <si>
    <t xml:space="preserve">Memoria trimestral </t>
  </si>
  <si>
    <t>Informaciones previas</t>
  </si>
  <si>
    <t>Diligencias informativas</t>
  </si>
  <si>
    <t>Expedientes disciplinarios</t>
  </si>
  <si>
    <t>Cifras de expedientes disciplinarios incoados</t>
  </si>
  <si>
    <t>Cifras de expedientes disciplinarios resueltos</t>
  </si>
  <si>
    <t>Sentencias dictadas por el Tribunal Supremo</t>
  </si>
  <si>
    <t>Portada</t>
  </si>
  <si>
    <t>Gráficos:</t>
  </si>
  <si>
    <t>1.- Expedientes incoados</t>
  </si>
  <si>
    <t>2.- Por tipos de falta</t>
  </si>
  <si>
    <t>3.- Por sexo</t>
  </si>
  <si>
    <t>4.- Por TSJ</t>
  </si>
  <si>
    <t>Acumular a información previa</t>
  </si>
  <si>
    <t>Archivada por la CC.AA.</t>
  </si>
  <si>
    <t>Retirar orden del día</t>
  </si>
  <si>
    <t>Remitir a la Fiscalía Gral. del Estado</t>
  </si>
  <si>
    <t>5.- Sentencias</t>
  </si>
  <si>
    <t>Anual:</t>
  </si>
  <si>
    <t>Remitir a la D.G.de Instituciones Penitenciarias</t>
  </si>
  <si>
    <t>Sentencia T.S. desestimatorias</t>
  </si>
  <si>
    <t xml:space="preserve">Sentencia T.S. de inadmisión </t>
  </si>
  <si>
    <t>EXPEDIENTES DISCIPLINARIOS (Desglose de decisiones)</t>
  </si>
  <si>
    <t>Estar a lo acordado</t>
  </si>
  <si>
    <t>Incoación expediente TSJ</t>
  </si>
  <si>
    <t>Recurso de alzada desestimatorio</t>
  </si>
  <si>
    <t>Recurso de alzada estimatorio</t>
  </si>
  <si>
    <t>Recurso de alzada de inadmisión</t>
  </si>
  <si>
    <t>Retirar del orden del día</t>
  </si>
  <si>
    <t>Sentencia T.S. estimatoria</t>
  </si>
  <si>
    <t>Remitir a la Comisión Permanente</t>
  </si>
  <si>
    <t>Resolución con sanción TSJ</t>
  </si>
  <si>
    <t>Sentencia T.S. estimatoria en parte</t>
  </si>
  <si>
    <t>Incoar expediente disciplinario C.D.</t>
  </si>
  <si>
    <t>Incoar expediente disciplinario TSJ</t>
  </si>
  <si>
    <t>Recurso de reposición de inadmisión</t>
  </si>
  <si>
    <t>Fraccionamiento de pago</t>
  </si>
  <si>
    <r>
      <t>Sentencia T.S.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desestimatoria</t>
    </r>
  </si>
  <si>
    <t>1º Trimestre</t>
  </si>
  <si>
    <t xml:space="preserve">2º Trimestre </t>
  </si>
  <si>
    <t>3º Trimestre</t>
  </si>
  <si>
    <t xml:space="preserve">4º Trimestre </t>
  </si>
  <si>
    <t>Multa de 301€
Falta grave del artículo 418.11 LOPJ</t>
  </si>
  <si>
    <t>Advertencia
Falta leve del artículo 419.2 LOPJ.</t>
  </si>
  <si>
    <t>Total anual</t>
  </si>
  <si>
    <t>Total Anual</t>
  </si>
  <si>
    <t>1º Trimestre 2011</t>
  </si>
  <si>
    <t>2º Trimestre 2011</t>
  </si>
  <si>
    <t>3º Trimestre 2011</t>
  </si>
  <si>
    <t>4º Trimestre 2011</t>
  </si>
  <si>
    <t>1º Trimestre - 2011</t>
  </si>
  <si>
    <t>2º Trimestre - 2011</t>
  </si>
  <si>
    <t>3º Trimestre - 2011</t>
  </si>
  <si>
    <t>4º Trimestre - 2011</t>
  </si>
  <si>
    <t>Total 2011</t>
  </si>
  <si>
    <t>1º trimestre 2011</t>
  </si>
  <si>
    <t>2º trimestre 2011</t>
  </si>
  <si>
    <t>3º trimestre 2011</t>
  </si>
  <si>
    <t>4º trimestre 2011</t>
  </si>
  <si>
    <t>Suspensión de 3 meses
Falta muy grave del artículo 417.10 LOPJ</t>
  </si>
  <si>
    <t>Multa de 6000€
Falta grave del artículo 418.11 LOPJ</t>
  </si>
  <si>
    <t>Multa de 150€
Falta leve del artículo 419.4 LOPJ.</t>
  </si>
  <si>
    <t>Remitir a Fiscalía TSJ</t>
  </si>
  <si>
    <t>Remitir a TSJ por posible falta leve</t>
  </si>
  <si>
    <t>Cierre pieza de ejecución</t>
  </si>
  <si>
    <t>Pago único</t>
  </si>
  <si>
    <t>Requerimiento TSJ</t>
  </si>
  <si>
    <t>Ejecución sanción multa</t>
  </si>
  <si>
    <t>Suspensión de 1 año
Falta muy grave del artículo 417.9 LOPJ</t>
  </si>
  <si>
    <t>Suspensión de 1 mes
Falta muy grave del artículo 417.9 LOPJ</t>
  </si>
  <si>
    <t>Suspensión de 2 años
Falta muy grave del artículo 417.9; suspensión de 1 mes por cada una de las dos faltas del artículo 417.5; y una sanción de advertencis y multa de 150 € por una falta leve del artículo 419.4</t>
  </si>
  <si>
    <t>Multa de 2000€
Falta grave del artículo 418.11 LOPJ</t>
  </si>
  <si>
    <t>Multa de 1500€ 
Falta grave del artículo 418.11 LOPJ</t>
  </si>
  <si>
    <t>Multa de 1000€
Falta grave del artículo 418.11 LOPJ</t>
  </si>
  <si>
    <t>Multa de 400€
Falta grave del artículo 418.11 LOPJ</t>
  </si>
  <si>
    <t>Multa de 310€
Falta grave del artículo 418.11 LOPJ</t>
  </si>
  <si>
    <t>Multa de 300,51€
Falta grave del artículo 418.13 LOPJ</t>
  </si>
  <si>
    <t>Advertencia
Falta leve del artículo 419.3 LOPJ</t>
  </si>
  <si>
    <t>Advertencia
Falta leve del artículo 419.2 LOPJ</t>
  </si>
  <si>
    <t>Archivas con resolución fundada</t>
  </si>
  <si>
    <t>Reapertura de previa</t>
  </si>
  <si>
    <t>Remitir al Mº del Interior</t>
  </si>
  <si>
    <t>Remitir a Inspección para unir expediente de seguimiento</t>
  </si>
  <si>
    <t>Remitir al Órgano</t>
  </si>
  <si>
    <t>Sentencia T.S. estimada en parte</t>
  </si>
  <si>
    <t xml:space="preserve">TOTAL </t>
  </si>
  <si>
    <t xml:space="preserve">Acumular previa a diligencia </t>
  </si>
  <si>
    <t>Recurso de alzada, desestimatorio</t>
  </si>
  <si>
    <t>Recurso de alzada, interposición</t>
  </si>
  <si>
    <t>Sentencia T.S. desestimatoria</t>
  </si>
  <si>
    <t>Acumulacion previa a expediente</t>
  </si>
  <si>
    <t>Acta de Cese</t>
  </si>
  <si>
    <t>Alzamiento de suspensión provisional</t>
  </si>
  <si>
    <t>Cancelación expediente disciplinario</t>
  </si>
  <si>
    <t>Desestimar petición de la suspensión</t>
  </si>
  <si>
    <t>Designación nuevo Instructor</t>
  </si>
  <si>
    <t>Estado de tramitación</t>
  </si>
  <si>
    <t>Pieza de ejecucion</t>
  </si>
  <si>
    <t>Rectificar acuerdo</t>
  </si>
  <si>
    <t>Ratificar acuerdo de la Comision Disciplinaria</t>
  </si>
  <si>
    <t>Ratificación secretario</t>
  </si>
  <si>
    <t>Remitir copia al Secretario</t>
  </si>
  <si>
    <t>Remitir al Ministerio Fiscal</t>
  </si>
  <si>
    <t>Remitir al Instructor</t>
  </si>
  <si>
    <t>Resolucion con archivo CD</t>
  </si>
  <si>
    <t>Resolución con archivo TSJ</t>
  </si>
  <si>
    <t>Auto suspendiendo cumplimiento sanción</t>
  </si>
  <si>
    <t>Suspensión de la ejecución</t>
  </si>
  <si>
    <t>Suspensión provisional</t>
  </si>
  <si>
    <t>Suspender la tramitación del expediente disciplinario por causa penal</t>
  </si>
  <si>
    <t>Otros</t>
  </si>
  <si>
    <t>Diligencias Informativas</t>
  </si>
  <si>
    <t>Primer Trimestre</t>
  </si>
  <si>
    <t>Segundo Trimestre</t>
  </si>
  <si>
    <t>Tercer Trimestre</t>
  </si>
  <si>
    <t>Cuarto Trimestre</t>
  </si>
  <si>
    <t>ESTIMATORIAS</t>
  </si>
  <si>
    <t>ESTIMATORIAS EN PARTE</t>
  </si>
  <si>
    <t>DE INADMISIÓN</t>
  </si>
  <si>
    <t>DESESTIMATORIAS</t>
  </si>
  <si>
    <t>Sentencia dictadas por el Tribunal Supremo</t>
  </si>
  <si>
    <t>Suspensión de 1 mes
Falta muy grave del artículo 417.8 LOPJ y una sanción de advertencia por una falta leve del artículo 419.3</t>
  </si>
  <si>
    <t>Multa de 3000€ y 2 multas de 1500€ cada una, Faltas graves arts. 418.6, 418.3 y 418.5 LOPJ</t>
  </si>
  <si>
    <t>Multa de 3000€
Falta grave del artículo 418.5 LOPJ</t>
  </si>
  <si>
    <t>Multa de 3000€
Falta grave del artículo 418.11 LOPJ</t>
  </si>
  <si>
    <t>Multa de 600€
Falta grave del artículo 418.11 LOPJ</t>
  </si>
  <si>
    <t>Multa de 500€
Falta grave del artículo 418.11 LOPJ</t>
  </si>
  <si>
    <t>Multa de 300€
Falta leve del artículo 419.2 LOPJ</t>
  </si>
  <si>
    <t>Multa de 200€
Falta leve del artículo 419.3 LOPJ</t>
  </si>
  <si>
    <t>Advertencia
Falta leve del artículo 419.3 LOPJ.</t>
  </si>
  <si>
    <t>Archivadas por el Colegio de Abogados</t>
  </si>
  <si>
    <t>Archivadas por el TSJ</t>
  </si>
  <si>
    <t>Nuevo escrito</t>
  </si>
  <si>
    <t>Remitir al Colegio de Procuradores</t>
  </si>
  <si>
    <t>Remitir a Inspección para incoar expediente de seguimiento</t>
  </si>
  <si>
    <t>Auto T.S. caducidad del recurso C-A</t>
  </si>
  <si>
    <t>Devolución sanción</t>
  </si>
  <si>
    <t>Remitir al Ministerio de Justicia</t>
  </si>
  <si>
    <t>Remitir a TSJ</t>
  </si>
  <si>
    <t>Remitir a Inspección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</si>
</sst>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[$-C0A]dddd\,\ dd&quot; de &quot;mmmm&quot; de &quot;yyyy"/>
    <numFmt numFmtId="166" formatCode="dd\-mm\-yy;@"/>
    <numFmt numFmtId="167" formatCode="#,##0_ ;\-#,##0\ 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8"/>
      <color indexed="9"/>
      <name val="Arial Narrow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u val="single"/>
      <sz val="10"/>
      <color indexed="12"/>
      <name val="Arial"/>
      <family val="2"/>
    </font>
    <font>
      <b/>
      <u val="single"/>
      <sz val="12"/>
      <color indexed="12"/>
      <name val="Arial Narrow"/>
      <family val="2"/>
    </font>
    <font>
      <b/>
      <sz val="12"/>
      <color indexed="12"/>
      <name val="Arial Narrow"/>
      <family val="2"/>
    </font>
    <font>
      <b/>
      <sz val="14"/>
      <color indexed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9.5"/>
      <color indexed="8"/>
      <name val="Arial"/>
      <family val="0"/>
    </font>
    <font>
      <b/>
      <sz val="10"/>
      <color indexed="8"/>
      <name val="Arial Narrow"/>
      <family val="0"/>
    </font>
    <font>
      <b/>
      <sz val="9.5"/>
      <color indexed="8"/>
      <name val="Arial"/>
      <family val="0"/>
    </font>
    <font>
      <sz val="9.5"/>
      <color indexed="8"/>
      <name val="Arial Narrow"/>
      <family val="0"/>
    </font>
    <font>
      <b/>
      <sz val="12"/>
      <color indexed="8"/>
      <name val="Arial Narrow"/>
      <family val="0"/>
    </font>
    <font>
      <b/>
      <sz val="11"/>
      <color indexed="8"/>
      <name val="Arial Narrow"/>
      <family val="0"/>
    </font>
    <font>
      <sz val="9.75"/>
      <color indexed="8"/>
      <name val="Arial"/>
      <family val="0"/>
    </font>
    <font>
      <b/>
      <sz val="10.5"/>
      <color indexed="8"/>
      <name val="Arial Narrow"/>
      <family val="0"/>
    </font>
    <font>
      <sz val="18.7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44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4" fillId="33" borderId="0" xfId="46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9" fontId="9" fillId="33" borderId="10" xfId="55" applyFont="1" applyFill="1" applyBorder="1" applyAlignment="1">
      <alignment horizontal="center"/>
    </xf>
    <xf numFmtId="9" fontId="0" fillId="33" borderId="0" xfId="55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9" fontId="10" fillId="33" borderId="0" xfId="55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9" fontId="5" fillId="33" borderId="10" xfId="55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9" fontId="4" fillId="33" borderId="10" xfId="55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ill="1" applyAlignment="1">
      <alignment vertical="top"/>
    </xf>
    <xf numFmtId="0" fontId="15" fillId="33" borderId="0" xfId="46" applyFont="1" applyFill="1" applyAlignment="1" applyProtection="1">
      <alignment horizontal="center" vertical="center"/>
      <protection/>
    </xf>
    <xf numFmtId="0" fontId="16" fillId="33" borderId="0" xfId="46" applyFont="1" applyFill="1" applyAlignment="1" applyProtection="1">
      <alignment/>
      <protection/>
    </xf>
    <xf numFmtId="0" fontId="17" fillId="33" borderId="0" xfId="46" applyFont="1" applyFill="1" applyAlignment="1" applyProtection="1">
      <alignment horizontal="left"/>
      <protection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center" wrapText="1"/>
    </xf>
    <xf numFmtId="9" fontId="18" fillId="33" borderId="10" xfId="55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1" fontId="19" fillId="33" borderId="10" xfId="55" applyNumberFormat="1" applyFont="1" applyFill="1" applyBorder="1" applyAlignment="1">
      <alignment horizontal="center"/>
    </xf>
    <xf numFmtId="1" fontId="18" fillId="33" borderId="10" xfId="55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5" fillId="0" borderId="0" xfId="46" applyFont="1" applyAlignment="1" applyProtection="1">
      <alignment/>
      <protection/>
    </xf>
    <xf numFmtId="0" fontId="25" fillId="0" borderId="10" xfId="0" applyFont="1" applyBorder="1" applyAlignment="1">
      <alignment wrapText="1"/>
    </xf>
    <xf numFmtId="0" fontId="24" fillId="33" borderId="14" xfId="0" applyFont="1" applyFill="1" applyBorder="1" applyAlignment="1">
      <alignment horizontal="right"/>
    </xf>
    <xf numFmtId="0" fontId="24" fillId="33" borderId="14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right" vertical="center"/>
    </xf>
    <xf numFmtId="0" fontId="24" fillId="33" borderId="11" xfId="0" applyFont="1" applyFill="1" applyBorder="1" applyAlignment="1">
      <alignment horizontal="left" vertical="top" wrapText="1"/>
    </xf>
    <xf numFmtId="0" fontId="24" fillId="33" borderId="11" xfId="0" applyNumberFormat="1" applyFont="1" applyFill="1" applyBorder="1" applyAlignment="1">
      <alignment horizontal="center" vertical="top"/>
    </xf>
    <xf numFmtId="0" fontId="24" fillId="0" borderId="10" xfId="0" applyNumberFormat="1" applyFont="1" applyFill="1" applyBorder="1" applyAlignment="1">
      <alignment horizontal="center" vertical="top"/>
    </xf>
    <xf numFmtId="0" fontId="24" fillId="33" borderId="11" xfId="0" applyFont="1" applyFill="1" applyBorder="1" applyAlignment="1">
      <alignment horizontal="center" vertical="top"/>
    </xf>
    <xf numFmtId="0" fontId="24" fillId="33" borderId="13" xfId="0" applyFont="1" applyFill="1" applyBorder="1" applyAlignment="1">
      <alignment horizontal="center" vertical="top"/>
    </xf>
    <xf numFmtId="0" fontId="24" fillId="0" borderId="10" xfId="0" applyFont="1" applyBorder="1" applyAlignment="1">
      <alignment/>
    </xf>
    <xf numFmtId="0" fontId="24" fillId="33" borderId="10" xfId="0" applyNumberFormat="1" applyFont="1" applyFill="1" applyBorder="1" applyAlignment="1">
      <alignment horizontal="center" vertical="top"/>
    </xf>
    <xf numFmtId="0" fontId="24" fillId="33" borderId="14" xfId="0" applyFont="1" applyFill="1" applyBorder="1" applyAlignment="1">
      <alignment horizontal="center" vertical="top"/>
    </xf>
    <xf numFmtId="0" fontId="24" fillId="33" borderId="16" xfId="0" applyFont="1" applyFill="1" applyBorder="1" applyAlignment="1">
      <alignment horizontal="left" vertical="top" wrapText="1"/>
    </xf>
    <xf numFmtId="0" fontId="24" fillId="33" borderId="16" xfId="0" applyNumberFormat="1" applyFont="1" applyFill="1" applyBorder="1" applyAlignment="1">
      <alignment horizontal="center" vertical="top"/>
    </xf>
    <xf numFmtId="0" fontId="24" fillId="0" borderId="16" xfId="0" applyNumberFormat="1" applyFont="1" applyFill="1" applyBorder="1" applyAlignment="1">
      <alignment horizontal="center" vertical="top"/>
    </xf>
    <xf numFmtId="0" fontId="24" fillId="33" borderId="16" xfId="0" applyFont="1" applyFill="1" applyBorder="1" applyAlignment="1">
      <alignment horizontal="center" vertical="top"/>
    </xf>
    <xf numFmtId="0" fontId="24" fillId="33" borderId="17" xfId="0" applyFont="1" applyFill="1" applyBorder="1" applyAlignment="1">
      <alignment horizontal="center" vertical="top"/>
    </xf>
    <xf numFmtId="0" fontId="20" fillId="33" borderId="18" xfId="0" applyFont="1" applyFill="1" applyBorder="1" applyAlignment="1">
      <alignment horizontal="center"/>
    </xf>
    <xf numFmtId="0" fontId="20" fillId="33" borderId="19" xfId="0" applyNumberFormat="1" applyFont="1" applyFill="1" applyBorder="1" applyAlignment="1">
      <alignment horizontal="center" vertical="top"/>
    </xf>
    <xf numFmtId="0" fontId="20" fillId="33" borderId="20" xfId="0" applyNumberFormat="1" applyFont="1" applyFill="1" applyBorder="1" applyAlignment="1">
      <alignment horizontal="right" vertical="top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0" fillId="36" borderId="14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1" fontId="24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Border="1" applyAlignment="1">
      <alignment/>
    </xf>
    <xf numFmtId="0" fontId="20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14" fontId="20" fillId="37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top"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14" fontId="20" fillId="37" borderId="18" xfId="0" applyNumberFormat="1" applyFont="1" applyFill="1" applyBorder="1" applyAlignment="1">
      <alignment horizontal="center" vertical="center" wrapText="1"/>
    </xf>
    <xf numFmtId="14" fontId="20" fillId="37" borderId="19" xfId="0" applyNumberFormat="1" applyFont="1" applyFill="1" applyBorder="1" applyAlignment="1">
      <alignment horizontal="center" vertical="center" wrapText="1"/>
    </xf>
    <xf numFmtId="14" fontId="20" fillId="37" borderId="20" xfId="0" applyNumberFormat="1" applyFont="1" applyFill="1" applyBorder="1" applyAlignment="1">
      <alignment horizontal="center" vertical="center" wrapText="1"/>
    </xf>
    <xf numFmtId="14" fontId="20" fillId="37" borderId="21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top"/>
    </xf>
    <xf numFmtId="0" fontId="19" fillId="37" borderId="18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vertical="top"/>
    </xf>
    <xf numFmtId="0" fontId="2" fillId="33" borderId="0" xfId="46" applyFill="1" applyAlignment="1" applyProtection="1">
      <alignment horizontal="center" vertical="center"/>
      <protection/>
    </xf>
    <xf numFmtId="0" fontId="6" fillId="35" borderId="0" xfId="0" applyFont="1" applyFill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7" fillId="33" borderId="0" xfId="46" applyFont="1" applyFill="1" applyAlignment="1" applyProtection="1">
      <alignment horizontal="left"/>
      <protection/>
    </xf>
    <xf numFmtId="0" fontId="15" fillId="33" borderId="26" xfId="46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1.- EXPEDIENTES DISCIPLINARIOS INCOADOS AÑO 2011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7275"/>
          <c:w val="0.82925"/>
          <c:h val="0.7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Incoados!$B$5</c:f>
              <c:strCache>
                <c:ptCount val="1"/>
                <c:pt idx="0">
                  <c:v>Comisión Disciplinaria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(Incoados!$C$4,Incoados!$D$4,Incoados!$F$4,Incoados!$H$4,Incoados!$J$4)</c:f>
              <c:strCache>
                <c:ptCount val="5"/>
                <c:pt idx="0">
                  <c:v>1º Trimestre 2011</c:v>
                </c:pt>
                <c:pt idx="1">
                  <c:v>2º Trimestre 2011</c:v>
                </c:pt>
                <c:pt idx="2">
                  <c:v>3º Trimestre 2011</c:v>
                </c:pt>
                <c:pt idx="3">
                  <c:v>4º Trimestre 2011</c:v>
                </c:pt>
                <c:pt idx="4">
                  <c:v>Total anual</c:v>
                </c:pt>
              </c:strCache>
            </c:strRef>
          </c:cat>
          <c:val>
            <c:numRef>
              <c:f>(Incoados!$C$5,Incoados!$D$5,Incoados!$F$5,Incoados!$H$5,Incoados!$J$5)</c:f>
              <c:numCache>
                <c:ptCount val="5"/>
                <c:pt idx="0">
                  <c:v>17</c:v>
                </c:pt>
                <c:pt idx="1">
                  <c:v>9</c:v>
                </c:pt>
                <c:pt idx="2">
                  <c:v>10</c:v>
                </c:pt>
                <c:pt idx="3">
                  <c:v>16</c:v>
                </c:pt>
                <c:pt idx="4">
                  <c:v>52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Incoados!$B$6</c:f>
              <c:strCache>
                <c:ptCount val="1"/>
                <c:pt idx="0">
                  <c:v>Salas de Gobierno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(Incoados!$C$4,Incoados!$D$4,Incoados!$F$4,Incoados!$H$4,Incoados!$J$4)</c:f>
              <c:strCache>
                <c:ptCount val="5"/>
                <c:pt idx="0">
                  <c:v>1º Trimestre 2011</c:v>
                </c:pt>
                <c:pt idx="1">
                  <c:v>2º Trimestre 2011</c:v>
                </c:pt>
                <c:pt idx="2">
                  <c:v>3º Trimestre 2011</c:v>
                </c:pt>
                <c:pt idx="3">
                  <c:v>4º Trimestre 2011</c:v>
                </c:pt>
                <c:pt idx="4">
                  <c:v>Total anual</c:v>
                </c:pt>
              </c:strCache>
            </c:strRef>
          </c:cat>
          <c:val>
            <c:numRef>
              <c:f>(Incoados!$C$6,Incoados!$D$6,Incoados!$F$6,Incoados!$H$6,Incoados!$J$6)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shape val="cylinder"/>
        </c:ser>
        <c:shape val="cylinder"/>
        <c:axId val="67092518"/>
        <c:axId val="66961751"/>
      </c:bar3DChart>
      <c:catAx>
        <c:axId val="6709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1751"/>
        <c:crosses val="autoZero"/>
        <c:auto val="1"/>
        <c:lblOffset val="100"/>
        <c:tickLblSkip val="1"/>
        <c:noMultiLvlLbl val="0"/>
      </c:catAx>
      <c:valAx>
        <c:axId val="66961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92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4865"/>
          <c:w val="0.15675"/>
          <c:h val="0.2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808080"/>
          </a:solidFill>
        </a:ln>
      </c:spPr>
      <c:thickness val="0"/>
    </c:sideWall>
    <c:backWall>
      <c:spPr>
        <a:noFill/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2.- EXPEDIENTES INCOADOS POR TIPO DE FALTA  AÑO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995"/>
          <c:w val="0.82925"/>
          <c:h val="0.7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Incoados!$C$10</c:f>
              <c:strCache>
                <c:ptCount val="1"/>
                <c:pt idx="0">
                  <c:v>1º Trimestre 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Incoados!$C$11:$C$13</c:f>
              <c:numCache>
                <c:ptCount val="3"/>
                <c:pt idx="0">
                  <c:v>15</c:v>
                </c:pt>
                <c:pt idx="1">
                  <c:v>15</c:v>
                </c:pt>
                <c:pt idx="2">
                  <c:v>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Incoados!$D$10</c:f>
              <c:strCache>
                <c:ptCount val="1"/>
                <c:pt idx="0">
                  <c:v>2º Trimestre 2011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Incoados!$D$11:$D$13</c:f>
              <c:numCache>
                <c:ptCount val="3"/>
                <c:pt idx="0">
                  <c:v>5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Incoados!$F$10</c:f>
              <c:strCache>
                <c:ptCount val="1"/>
                <c:pt idx="0">
                  <c:v>3º Trimestre 2011</c:v>
                </c:pt>
              </c:strCache>
            </c:strRef>
          </c:tx>
          <c:spPr>
            <a:solidFill>
              <a:srgbClr val="FF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Incoados!$F$11:$F$13</c:f>
              <c:numCache>
                <c:ptCount val="3"/>
                <c:pt idx="0">
                  <c:v>3</c:v>
                </c:pt>
                <c:pt idx="1">
                  <c:v>11</c:v>
                </c:pt>
                <c:pt idx="2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Incoados!$H$10</c:f>
              <c:strCache>
                <c:ptCount val="1"/>
                <c:pt idx="0">
                  <c:v>4º Trimestre 2011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Incoados!$H$11:$H$13</c:f>
              <c:numCache>
                <c:ptCount val="3"/>
                <c:pt idx="0">
                  <c:v>10</c:v>
                </c:pt>
                <c:pt idx="1">
                  <c:v>12</c:v>
                </c:pt>
                <c:pt idx="2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Incoados!$J$10</c:f>
              <c:strCache>
                <c:ptCount val="1"/>
                <c:pt idx="0">
                  <c:v>Total anual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Incoados!$J$11:$J$13</c:f>
              <c:numCache>
                <c:ptCount val="3"/>
                <c:pt idx="0">
                  <c:v>33</c:v>
                </c:pt>
                <c:pt idx="1">
                  <c:v>43</c:v>
                </c:pt>
                <c:pt idx="2">
                  <c:v>4</c:v>
                </c:pt>
              </c:numCache>
            </c:numRef>
          </c:val>
          <c:shape val="cylinder"/>
        </c:ser>
        <c:shape val="cylinder"/>
        <c:axId val="65784848"/>
        <c:axId val="55192721"/>
      </c:bar3DChart>
      <c:catAx>
        <c:axId val="65784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5192721"/>
        <c:crosses val="autoZero"/>
        <c:auto val="1"/>
        <c:lblOffset val="100"/>
        <c:tickLblSkip val="1"/>
        <c:noMultiLvlLbl val="0"/>
      </c:catAx>
      <c:valAx>
        <c:axId val="55192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84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345"/>
          <c:w val="0.137"/>
          <c:h val="0.2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3.- Expedientes incoados - desglose por sexo (AÑO 2011)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0725"/>
          <c:w val="0.884"/>
          <c:h val="0.8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Incoados!$C$17</c:f>
              <c:strCache>
                <c:ptCount val="1"/>
                <c:pt idx="0">
                  <c:v>1º Trimestre - 2011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Incoados!$C$19:$C$20</c:f>
              <c:numCache>
                <c:ptCount val="2"/>
                <c:pt idx="0">
                  <c:v>10</c:v>
                </c:pt>
                <c:pt idx="1">
                  <c:v>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Incoados!$E$17</c:f>
              <c:strCache>
                <c:ptCount val="1"/>
                <c:pt idx="0">
                  <c:v>2º Trimestre - 2011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Incoados!$E$19:$E$20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Incoados!$G$17</c:f>
              <c:strCache>
                <c:ptCount val="1"/>
                <c:pt idx="0">
                  <c:v>3º Trimestre - 2011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Incoados!$G$19:$G$20</c:f>
              <c:numCache>
                <c:ptCount val="2"/>
                <c:pt idx="0">
                  <c:v>7</c:v>
                </c:pt>
                <c:pt idx="1">
                  <c:v>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Incoados!$I$17</c:f>
              <c:strCache>
                <c:ptCount val="1"/>
                <c:pt idx="0">
                  <c:v>4º Trimestre - 2011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Incoados!$I$19:$I$20</c:f>
              <c:numCach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  <c:shape val="cylinder"/>
        </c:ser>
        <c:shape val="cylinder"/>
        <c:axId val="26972442"/>
        <c:axId val="41425387"/>
      </c:bar3DChart>
      <c:catAx>
        <c:axId val="2697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1425387"/>
        <c:crosses val="autoZero"/>
        <c:auto val="1"/>
        <c:lblOffset val="100"/>
        <c:tickLblSkip val="1"/>
        <c:noMultiLvlLbl val="0"/>
      </c:catAx>
      <c:valAx>
        <c:axId val="41425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72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25"/>
          <c:y val="0.49675"/>
          <c:w val="0.1457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4.- Expedientes disciplinarios incoados según Comunidades Autónomas en el año 2011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8625"/>
          <c:y val="0.13775"/>
          <c:w val="0.9065"/>
          <c:h val="0.85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Incoados!$C$24</c:f>
              <c:strCache>
                <c:ptCount val="1"/>
                <c:pt idx="0">
                  <c:v>1º Trimestre 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Incoados!$C$25:$C$42</c:f>
              <c:numCache>
                <c:ptCount val="1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Incoados!$D$24</c:f>
              <c:strCache>
                <c:ptCount val="1"/>
                <c:pt idx="0">
                  <c:v>2º Trimestre 2011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Incoados!$D$25:$D$42</c:f>
              <c:numCach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Incoados!$E$24</c:f>
              <c:strCache>
                <c:ptCount val="1"/>
                <c:pt idx="0">
                  <c:v>3º Trimestre 2011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Incoados!$E$25:$E$42</c:f>
              <c:numCache>
                <c:ptCount val="1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Incoados!$F$24</c:f>
              <c:strCache>
                <c:ptCount val="1"/>
                <c:pt idx="0">
                  <c:v>4º Trimestre 2011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Incoados!$F$25:$F$42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Incoados!$G$24</c:f>
              <c:strCache>
                <c:ptCount val="1"/>
                <c:pt idx="0">
                  <c:v>Total 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Incoados!$G$25:$G$42</c:f>
              <c:numCache>
                <c:ptCount val="18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17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</c:numCache>
            </c:numRef>
          </c:val>
          <c:shape val="cylinder"/>
        </c:ser>
        <c:shape val="cylinder"/>
        <c:axId val="37284164"/>
        <c:axId val="13157"/>
        <c:axId val="118414"/>
      </c:bar3DChart>
      <c:catAx>
        <c:axId val="372841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57"/>
        <c:crosses val="autoZero"/>
        <c:auto val="1"/>
        <c:lblOffset val="100"/>
        <c:tickLblSkip val="1"/>
        <c:noMultiLvlLbl val="0"/>
      </c:catAx>
      <c:valAx>
        <c:axId val="13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84164"/>
        <c:crossesAt val="1"/>
        <c:crossBetween val="between"/>
        <c:dispUnits/>
      </c:valAx>
      <c:serAx>
        <c:axId val="11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3157"/>
        <c:crosses val="autoZero"/>
        <c:tickLblSkip val="1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75"/>
          <c:y val="0.94625"/>
          <c:w val="0.718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5.- SENTENCIAS DICTADAS POR EL TRIBUNAL SUPREMO EN MATERIA DISCIPLINARIA JUDICIAL AÑO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30"/>
      <c:hPercent val="51"/>
      <c:rotY val="60"/>
      <c:depthPercent val="100"/>
      <c:rAngAx val="1"/>
    </c:view3D>
    <c:plotArea>
      <c:layout>
        <c:manualLayout>
          <c:xMode val="edge"/>
          <c:yMode val="edge"/>
          <c:x val="0.003"/>
          <c:y val="0.16025"/>
          <c:w val="0.856"/>
          <c:h val="0.72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Expedientes!$C$62</c:f>
              <c:strCache>
                <c:ptCount val="1"/>
                <c:pt idx="0">
                  <c:v>Primer Trimestre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Expedientes!$B$63:$B$66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Expedientes!$C$63:$C$66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Expedientes!$D$62</c:f>
              <c:strCache>
                <c:ptCount val="1"/>
                <c:pt idx="0">
                  <c:v>Segundo Trimestre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Expedientes!$B$63:$B$66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Expedientes!$D$63:$D$66</c:f>
              <c:numCache>
                <c:ptCount val="4"/>
                <c:pt idx="0">
                  <c:v>5</c:v>
                </c:pt>
                <c:pt idx="1">
                  <c:v>1</c:v>
                </c:pt>
                <c:pt idx="2">
                  <c:v>7</c:v>
                </c:pt>
                <c:pt idx="3">
                  <c:v>28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Expedientes!$E$62</c:f>
              <c:strCache>
                <c:ptCount val="1"/>
                <c:pt idx="0">
                  <c:v>Tercer Trimestre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Expedientes!$B$63:$B$66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Expedientes!$E$63:$E$66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Expedientes!$F$62</c:f>
              <c:strCache>
                <c:ptCount val="1"/>
                <c:pt idx="0">
                  <c:v>Cuarto Trimestre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Expedientes!$B$63:$B$66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Expedientes!$F$63:$F$66</c:f>
              <c:numCache>
                <c:ptCount val="4"/>
                <c:pt idx="0">
                  <c:v>4</c:v>
                </c:pt>
                <c:pt idx="1">
                  <c:v>1</c:v>
                </c:pt>
                <c:pt idx="2">
                  <c:v>7</c:v>
                </c:pt>
                <c:pt idx="3">
                  <c:v>12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Expedientes!$G$62</c:f>
              <c:strCache>
                <c:ptCount val="1"/>
                <c:pt idx="0">
                  <c:v>Total Anual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Expedientes!$B$63:$B$66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Expedientes!$G$63:$G$66</c:f>
              <c:numCache>
                <c:ptCount val="4"/>
                <c:pt idx="0">
                  <c:v>12</c:v>
                </c:pt>
                <c:pt idx="1">
                  <c:v>4</c:v>
                </c:pt>
                <c:pt idx="2">
                  <c:v>20</c:v>
                </c:pt>
                <c:pt idx="3">
                  <c:v>75</c:v>
                </c:pt>
              </c:numCache>
            </c:numRef>
          </c:val>
          <c:shape val="cylinder"/>
        </c:ser>
        <c:shape val="cylinder"/>
        <c:axId val="1065727"/>
        <c:axId val="9591544"/>
      </c:bar3DChart>
      <c:catAx>
        <c:axId val="106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91544"/>
        <c:crosses val="autoZero"/>
        <c:auto val="1"/>
        <c:lblOffset val="100"/>
        <c:tickLblSkip val="1"/>
        <c:noMultiLvlLbl val="0"/>
      </c:catAx>
      <c:valAx>
        <c:axId val="9591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72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5"/>
          <c:y val="0.9105"/>
          <c:w val="0.660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104775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0" y="323850"/>
        <a:ext cx="87820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12</xdr:col>
      <xdr:colOff>104775</xdr:colOff>
      <xdr:row>73</xdr:row>
      <xdr:rowOff>38100</xdr:rowOff>
    </xdr:to>
    <xdr:graphicFrame>
      <xdr:nvGraphicFramePr>
        <xdr:cNvPr id="2" name="Chart 2"/>
        <xdr:cNvGraphicFramePr/>
      </xdr:nvGraphicFramePr>
      <xdr:xfrm>
        <a:off x="0" y="6315075"/>
        <a:ext cx="87820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12</xdr:col>
      <xdr:colOff>104775</xdr:colOff>
      <xdr:row>110</xdr:row>
      <xdr:rowOff>95250</xdr:rowOff>
    </xdr:to>
    <xdr:graphicFrame>
      <xdr:nvGraphicFramePr>
        <xdr:cNvPr id="3" name="Chart 3"/>
        <xdr:cNvGraphicFramePr/>
      </xdr:nvGraphicFramePr>
      <xdr:xfrm>
        <a:off x="0" y="12144375"/>
        <a:ext cx="8782050" cy="576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12</xdr:col>
      <xdr:colOff>104775</xdr:colOff>
      <xdr:row>147</xdr:row>
      <xdr:rowOff>95250</xdr:rowOff>
    </xdr:to>
    <xdr:graphicFrame>
      <xdr:nvGraphicFramePr>
        <xdr:cNvPr id="4" name="Chart 4"/>
        <xdr:cNvGraphicFramePr/>
      </xdr:nvGraphicFramePr>
      <xdr:xfrm>
        <a:off x="0" y="18135600"/>
        <a:ext cx="8782050" cy="576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149</xdr:row>
      <xdr:rowOff>95250</xdr:rowOff>
    </xdr:from>
    <xdr:to>
      <xdr:col>12</xdr:col>
      <xdr:colOff>104775</xdr:colOff>
      <xdr:row>182</xdr:row>
      <xdr:rowOff>152400</xdr:rowOff>
    </xdr:to>
    <xdr:graphicFrame>
      <xdr:nvGraphicFramePr>
        <xdr:cNvPr id="5" name="Chart 6"/>
        <xdr:cNvGraphicFramePr/>
      </xdr:nvGraphicFramePr>
      <xdr:xfrm>
        <a:off x="0" y="24222075"/>
        <a:ext cx="8782050" cy="540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421875" style="3" customWidth="1"/>
    <col min="2" max="2" width="12.28125" style="3" bestFit="1" customWidth="1"/>
    <col min="3" max="3" width="23.00390625" style="3" customWidth="1"/>
    <col min="4" max="16384" width="11.421875" style="3" customWidth="1"/>
  </cols>
  <sheetData>
    <row r="1" spans="1:6" ht="23.25">
      <c r="A1" s="141" t="s">
        <v>57</v>
      </c>
      <c r="B1" s="141"/>
      <c r="C1" s="141"/>
      <c r="D1" s="141"/>
      <c r="E1" s="141"/>
      <c r="F1" s="141"/>
    </row>
    <row r="3" ht="13.5" thickBot="1"/>
    <row r="4" spans="2:8" ht="18.75" thickBot="1">
      <c r="B4" s="142" t="s">
        <v>77</v>
      </c>
      <c r="C4" s="143"/>
      <c r="D4" s="143"/>
      <c r="E4" s="143"/>
      <c r="F4" s="144"/>
      <c r="H4" s="64"/>
    </row>
    <row r="5" spans="2:8" ht="26.25" customHeight="1">
      <c r="B5" s="145" t="s">
        <v>81</v>
      </c>
      <c r="C5" s="145"/>
      <c r="D5" s="145"/>
      <c r="E5" s="145"/>
      <c r="F5" s="31"/>
      <c r="H5" s="65"/>
    </row>
    <row r="6" spans="2:6" ht="26.25" customHeight="1">
      <c r="B6" s="145" t="s">
        <v>82</v>
      </c>
      <c r="C6" s="145"/>
      <c r="D6" s="145"/>
      <c r="E6" s="145"/>
      <c r="F6" s="31"/>
    </row>
    <row r="7" spans="2:6" ht="26.25" customHeight="1">
      <c r="B7" s="145" t="s">
        <v>78</v>
      </c>
      <c r="C7" s="145"/>
      <c r="D7" s="145"/>
      <c r="E7" s="145"/>
      <c r="F7" s="31"/>
    </row>
    <row r="8" spans="2:6" ht="26.25" customHeight="1">
      <c r="B8" s="145" t="s">
        <v>79</v>
      </c>
      <c r="C8" s="145"/>
      <c r="D8" s="145"/>
      <c r="E8" s="145"/>
      <c r="F8" s="31"/>
    </row>
    <row r="9" spans="2:6" ht="26.25" customHeight="1">
      <c r="B9" s="145" t="s">
        <v>80</v>
      </c>
      <c r="C9" s="145"/>
      <c r="D9" s="145"/>
      <c r="E9" s="145"/>
      <c r="F9" s="31"/>
    </row>
    <row r="10" spans="2:6" ht="26.25" customHeight="1">
      <c r="B10" s="145" t="s">
        <v>83</v>
      </c>
      <c r="C10" s="145"/>
      <c r="D10" s="145"/>
      <c r="E10" s="145"/>
      <c r="F10" s="31"/>
    </row>
    <row r="11" spans="2:6" ht="26.25" customHeight="1">
      <c r="B11" s="31" t="s">
        <v>85</v>
      </c>
      <c r="C11" s="31"/>
      <c r="D11" s="31"/>
      <c r="E11" s="31"/>
      <c r="F11" s="31"/>
    </row>
    <row r="12" spans="2:6" ht="15" customHeight="1">
      <c r="B12" s="31"/>
      <c r="C12" s="4" t="s">
        <v>95</v>
      </c>
      <c r="D12" s="31"/>
      <c r="E12" s="31"/>
      <c r="F12" s="31"/>
    </row>
    <row r="13" ht="15.75">
      <c r="C13" s="30" t="s">
        <v>86</v>
      </c>
    </row>
    <row r="14" ht="15.75">
      <c r="C14" s="30" t="s">
        <v>87</v>
      </c>
    </row>
    <row r="15" ht="15.75">
      <c r="C15" s="30" t="s">
        <v>88</v>
      </c>
    </row>
    <row r="16" ht="15.75">
      <c r="C16" s="30" t="s">
        <v>89</v>
      </c>
    </row>
    <row r="17" ht="15.75">
      <c r="C17" s="30" t="s">
        <v>94</v>
      </c>
    </row>
    <row r="18" ht="15.75">
      <c r="C18" s="4"/>
    </row>
    <row r="19" ht="15.75">
      <c r="C19" s="30"/>
    </row>
    <row r="20" ht="15.75">
      <c r="C20" s="30"/>
    </row>
  </sheetData>
  <sheetProtection/>
  <mergeCells count="8">
    <mergeCell ref="A1:F1"/>
    <mergeCell ref="B4:F4"/>
    <mergeCell ref="B10:E10"/>
    <mergeCell ref="B5:E5"/>
    <mergeCell ref="B6:E6"/>
    <mergeCell ref="B7:E7"/>
    <mergeCell ref="B8:E8"/>
    <mergeCell ref="B9:E9"/>
  </mergeCells>
  <hyperlinks>
    <hyperlink ref="B5" location="Incoados!A1" display="Cifras de expedientes disciplinarios incoados"/>
    <hyperlink ref="B6" location="Resueltos!A1" display="Cifras de expedientes disciplinarios resueltos"/>
    <hyperlink ref="B7" location="Previas!A1" display="Informaciones previas"/>
    <hyperlink ref="B8" location="Diligencias!A1" display="Diligencias informativas"/>
    <hyperlink ref="B9" location="Expedientes!A1" display="Expedientes disciplinarios"/>
    <hyperlink ref="B10" location="Sentencias!A1" display="Sentencias dictadas por el Tribunal Supremo"/>
    <hyperlink ref="B11" location="Gráficos!A1" display="Gráficos"/>
    <hyperlink ref="C13" location="Gráficos!A1" display="1.- Expedientes incoados"/>
    <hyperlink ref="C14" location="Gráficos!A39:L74" display="2.- Por tipos de falta"/>
    <hyperlink ref="C15" location="Gráficos!A75:L109" display="3.- Por sexo"/>
    <hyperlink ref="C16" location="Gráficos!A112:L148" display="4.- Por TSJ"/>
    <hyperlink ref="C17" location="Gráficos!A149:L185" display="5.- Expedientes resueltos"/>
    <hyperlink ref="B10:E10" location="Expedientes!A62:G67" display="Sentencias dictadas por el Tribunal Supremo"/>
    <hyperlink ref="B8:E8" location="Previas!A47:G61" display="Diligencias informativas"/>
    <hyperlink ref="B7:E7" location="Previas!A1" display="Informaciones previas"/>
  </hyperlinks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23.57421875" style="3" customWidth="1"/>
    <col min="3" max="3" width="9.8515625" style="3" customWidth="1"/>
    <col min="4" max="4" width="11.28125" style="3" customWidth="1"/>
    <col min="5" max="5" width="11.421875" style="3" customWidth="1"/>
    <col min="6" max="6" width="12.28125" style="3" customWidth="1"/>
    <col min="7" max="7" width="12.140625" style="3" customWidth="1"/>
    <col min="8" max="16384" width="11.421875" style="3" customWidth="1"/>
  </cols>
  <sheetData>
    <row r="1" spans="1:5" ht="19.5" customHeight="1">
      <c r="A1" s="29" t="s">
        <v>84</v>
      </c>
      <c r="B1" s="4"/>
      <c r="C1" s="5"/>
      <c r="D1" s="5"/>
      <c r="E1" s="5"/>
    </row>
    <row r="2" spans="2:7" ht="18">
      <c r="B2" s="148" t="str">
        <f>UPPER("Expedientes DISCIPLINARIOS incoados")</f>
        <v>EXPEDIENTES DISCIPLINARIOS INCOADOS</v>
      </c>
      <c r="C2" s="148"/>
      <c r="D2" s="148"/>
      <c r="E2" s="148"/>
      <c r="F2" s="27"/>
      <c r="G2" s="27"/>
    </row>
    <row r="3" spans="2:5" ht="12.75">
      <c r="B3" s="5"/>
      <c r="C3" s="5"/>
      <c r="D3" s="5"/>
      <c r="E3" s="5"/>
    </row>
    <row r="4" spans="2:10" ht="33.75" customHeight="1">
      <c r="B4" s="110" t="s">
        <v>74</v>
      </c>
      <c r="C4" s="6" t="s">
        <v>123</v>
      </c>
      <c r="D4" s="6" t="s">
        <v>124</v>
      </c>
      <c r="E4" s="6" t="s">
        <v>58</v>
      </c>
      <c r="F4" s="6" t="s">
        <v>125</v>
      </c>
      <c r="G4" s="6" t="s">
        <v>58</v>
      </c>
      <c r="H4" s="6" t="s">
        <v>126</v>
      </c>
      <c r="I4" s="6" t="s">
        <v>58</v>
      </c>
      <c r="J4" s="53" t="s">
        <v>121</v>
      </c>
    </row>
    <row r="5" spans="2:10" ht="16.5">
      <c r="B5" s="34" t="s">
        <v>48</v>
      </c>
      <c r="C5" s="32">
        <v>17</v>
      </c>
      <c r="D5" s="7">
        <v>9</v>
      </c>
      <c r="E5" s="8">
        <f>IF(D5="","",IF(D5=0,"",(D5-C5)/C5))</f>
        <v>-0.47058823529411764</v>
      </c>
      <c r="F5" s="7">
        <v>10</v>
      </c>
      <c r="G5" s="8">
        <f>IF(F5="","",IF(F5=0,"",(F5-D5)/D5))</f>
        <v>0.1111111111111111</v>
      </c>
      <c r="H5" s="7">
        <v>16</v>
      </c>
      <c r="I5" s="8">
        <f>IF(H5="","",IF(H5=0,"",(H5-F5)/F5))</f>
        <v>0.6</v>
      </c>
      <c r="J5" s="52">
        <f>SUM(C5,D5,F5,H5)</f>
        <v>52</v>
      </c>
    </row>
    <row r="6" spans="2:10" ht="16.5">
      <c r="B6" s="34" t="s">
        <v>49</v>
      </c>
      <c r="C6" s="32">
        <v>1</v>
      </c>
      <c r="D6" s="7">
        <v>1</v>
      </c>
      <c r="E6" s="8">
        <f>IF(D6="","",IF(D6=0,"",(D6-C6)/C6))</f>
        <v>0</v>
      </c>
      <c r="F6" s="7">
        <v>1</v>
      </c>
      <c r="G6" s="8">
        <f>IF(F6="","",IF(F6=0,"",(F6-D6)/D6))</f>
        <v>0</v>
      </c>
      <c r="H6" s="7">
        <v>2</v>
      </c>
      <c r="I6" s="8">
        <f>IF(H6="","",IF(H6=0,"",(H6-F6)/F6))</f>
        <v>1</v>
      </c>
      <c r="J6" s="52">
        <f>SUM(C6,D6,F6,H6)</f>
        <v>5</v>
      </c>
    </row>
    <row r="7" spans="2:10" ht="16.5">
      <c r="B7" s="37" t="s">
        <v>62</v>
      </c>
      <c r="C7" s="38">
        <f>SUM(C5:C6)</f>
        <v>18</v>
      </c>
      <c r="D7" s="38">
        <f>SUM(D5:D6)</f>
        <v>10</v>
      </c>
      <c r="E7" s="8">
        <f>IF(D7="","",IF(D7=0,"",(D7-C7)/C7))</f>
        <v>-0.4444444444444444</v>
      </c>
      <c r="F7" s="38">
        <f>SUM(F5:F6)</f>
        <v>11</v>
      </c>
      <c r="G7" s="8">
        <f>IF(F7="","",IF(F7=0,"",(F7-D7)/D7))</f>
        <v>0.1</v>
      </c>
      <c r="H7" s="38">
        <f>SUM(H5:H6)</f>
        <v>18</v>
      </c>
      <c r="I7" s="8">
        <f>IF(H7="","",IF(H7=0,"",(H7-F7)/F7))</f>
        <v>0.6363636363636364</v>
      </c>
      <c r="J7" s="52">
        <f>SUM(C7,D7,F7,H7)</f>
        <v>57</v>
      </c>
    </row>
    <row r="8" spans="3:4" ht="15.75">
      <c r="C8" s="146" t="s">
        <v>70</v>
      </c>
      <c r="D8" s="146"/>
    </row>
    <row r="9" ht="12.75">
      <c r="B9" s="9"/>
    </row>
    <row r="10" spans="2:10" ht="31.5">
      <c r="B10" s="110" t="s">
        <v>75</v>
      </c>
      <c r="C10" s="6" t="s">
        <v>123</v>
      </c>
      <c r="D10" s="6" t="s">
        <v>124</v>
      </c>
      <c r="E10" s="6" t="s">
        <v>58</v>
      </c>
      <c r="F10" s="6" t="s">
        <v>125</v>
      </c>
      <c r="G10" s="6" t="s">
        <v>58</v>
      </c>
      <c r="H10" s="6" t="s">
        <v>126</v>
      </c>
      <c r="I10" s="6" t="s">
        <v>58</v>
      </c>
      <c r="J10" s="53" t="s">
        <v>121</v>
      </c>
    </row>
    <row r="11" spans="2:10" ht="16.5">
      <c r="B11" s="33" t="s">
        <v>51</v>
      </c>
      <c r="C11" s="32">
        <v>15</v>
      </c>
      <c r="D11" s="32">
        <v>5</v>
      </c>
      <c r="E11" s="36">
        <f>IF(D11="","",(D11-C11)/C11)</f>
        <v>-0.6666666666666666</v>
      </c>
      <c r="F11" s="32">
        <v>3</v>
      </c>
      <c r="G11" s="36">
        <f>IF(F11="","",(F11-D11)/D11)</f>
        <v>-0.4</v>
      </c>
      <c r="H11" s="32">
        <v>10</v>
      </c>
      <c r="I11" s="8">
        <f>IF(H11="","",IF(H11=0,"",(H11-F11)/F11))</f>
        <v>2.3333333333333335</v>
      </c>
      <c r="J11" s="52">
        <f>SUM(C11,D11,F11,H11)</f>
        <v>33</v>
      </c>
    </row>
    <row r="12" spans="2:10" ht="16.5">
      <c r="B12" s="33" t="s">
        <v>52</v>
      </c>
      <c r="C12" s="32">
        <v>15</v>
      </c>
      <c r="D12" s="32">
        <v>5</v>
      </c>
      <c r="E12" s="36">
        <f>IF(D12="","",(D12-C12)/C12)</f>
        <v>-0.6666666666666666</v>
      </c>
      <c r="F12" s="32">
        <v>11</v>
      </c>
      <c r="G12" s="36">
        <f>IF(F12="","",(F12-D12)/D12)</f>
        <v>1.2</v>
      </c>
      <c r="H12" s="32">
        <v>12</v>
      </c>
      <c r="I12" s="8">
        <f>IF(H12="","",IF(H12=0,"",(H12-F12)/F12))</f>
        <v>0.09090909090909091</v>
      </c>
      <c r="J12" s="52">
        <f>SUM(C12,D12,F12,H12)</f>
        <v>43</v>
      </c>
    </row>
    <row r="13" spans="2:10" ht="16.5">
      <c r="B13" s="33" t="s">
        <v>53</v>
      </c>
      <c r="C13" s="32">
        <v>3</v>
      </c>
      <c r="D13" s="39">
        <v>1</v>
      </c>
      <c r="E13" s="36">
        <f>IF(D13="","",(D13-C13)/C13)</f>
        <v>-0.6666666666666666</v>
      </c>
      <c r="F13" s="39">
        <v>0</v>
      </c>
      <c r="G13" s="36">
        <f>IF(F13="","",(F13-D13)/D13)</f>
        <v>-1</v>
      </c>
      <c r="H13" s="39">
        <v>0</v>
      </c>
      <c r="I13" s="8">
        <f>IF(H13="","",IF(H13=0,"",(H13-F13)/F13))</f>
      </c>
      <c r="J13" s="52">
        <f>SUM(C13,D13,F13,H13)</f>
        <v>4</v>
      </c>
    </row>
    <row r="14" spans="2:10" ht="16.5">
      <c r="B14" s="37" t="s">
        <v>62</v>
      </c>
      <c r="C14" s="40">
        <f>SUM(C11:C13)</f>
        <v>33</v>
      </c>
      <c r="D14" s="40">
        <f>SUM(D11:D13)</f>
        <v>11</v>
      </c>
      <c r="E14" s="36">
        <f>IF(D14="","",(D14-C14)/C14)</f>
        <v>-0.6666666666666666</v>
      </c>
      <c r="F14" s="40">
        <f>SUM(F11:F13)</f>
        <v>14</v>
      </c>
      <c r="G14" s="36">
        <f>IF(F14=0,"",(F14-D14)/D14)</f>
        <v>0.2727272727272727</v>
      </c>
      <c r="H14" s="40">
        <f>SUM(H11:H13)</f>
        <v>22</v>
      </c>
      <c r="I14" s="8">
        <f>IF(H14="","",IF(H14=0,"",(H14-F14)/F14))</f>
        <v>0.5714285714285714</v>
      </c>
      <c r="J14" s="52">
        <f>SUM(C14,D14,F14,H14)</f>
        <v>80</v>
      </c>
    </row>
    <row r="15" spans="2:7" ht="15.75">
      <c r="B15" s="12"/>
      <c r="C15" s="146" t="s">
        <v>71</v>
      </c>
      <c r="D15" s="146"/>
      <c r="E15" s="13"/>
      <c r="F15" s="14"/>
      <c r="G15" s="14"/>
    </row>
    <row r="16" spans="2:7" ht="15.75">
      <c r="B16" s="12"/>
      <c r="C16" s="15"/>
      <c r="D16" s="15"/>
      <c r="E16" s="15"/>
      <c r="F16" s="15"/>
      <c r="G16" s="15"/>
    </row>
    <row r="17" spans="2:11" ht="15.75" customHeight="1">
      <c r="B17" s="149" t="s">
        <v>76</v>
      </c>
      <c r="C17" s="147" t="s">
        <v>127</v>
      </c>
      <c r="D17" s="147"/>
      <c r="E17" s="147" t="s">
        <v>128</v>
      </c>
      <c r="F17" s="147"/>
      <c r="G17" s="147" t="s">
        <v>129</v>
      </c>
      <c r="H17" s="147"/>
      <c r="I17" s="147" t="s">
        <v>130</v>
      </c>
      <c r="J17" s="147"/>
      <c r="K17" s="53" t="s">
        <v>122</v>
      </c>
    </row>
    <row r="18" spans="2:11" ht="12.75" customHeight="1">
      <c r="B18" s="150"/>
      <c r="C18" s="11" t="s">
        <v>67</v>
      </c>
      <c r="D18" s="11" t="s">
        <v>68</v>
      </c>
      <c r="E18" s="11" t="s">
        <v>67</v>
      </c>
      <c r="F18" s="11" t="s">
        <v>68</v>
      </c>
      <c r="G18" s="11" t="s">
        <v>67</v>
      </c>
      <c r="H18" s="11" t="s">
        <v>68</v>
      </c>
      <c r="I18" s="11" t="s">
        <v>67</v>
      </c>
      <c r="J18" s="11" t="s">
        <v>68</v>
      </c>
      <c r="K18" s="52"/>
    </row>
    <row r="19" spans="2:11" ht="16.5">
      <c r="B19" s="35" t="s">
        <v>46</v>
      </c>
      <c r="C19" s="32">
        <v>10</v>
      </c>
      <c r="D19" s="36">
        <f>C19/C$21</f>
        <v>0.5263157894736842</v>
      </c>
      <c r="E19" s="32">
        <v>5</v>
      </c>
      <c r="F19" s="36">
        <f>IF(E19="","",E19/E$21)</f>
        <v>0.5</v>
      </c>
      <c r="G19" s="32">
        <v>7</v>
      </c>
      <c r="H19" s="36">
        <f>IF(G19="","",G19/G$21)</f>
        <v>0.6363636363636364</v>
      </c>
      <c r="I19" s="32">
        <v>8</v>
      </c>
      <c r="J19" s="16">
        <f>IF(I19="","",I19/I$21)</f>
        <v>0.4444444444444444</v>
      </c>
      <c r="K19" s="52">
        <f>SUM(C19,E19,G19,I19)</f>
        <v>30</v>
      </c>
    </row>
    <row r="20" spans="2:11" ht="16.5">
      <c r="B20" s="35" t="s">
        <v>47</v>
      </c>
      <c r="C20" s="32">
        <v>9</v>
      </c>
      <c r="D20" s="36">
        <f>C20/C$21</f>
        <v>0.47368421052631576</v>
      </c>
      <c r="E20" s="32">
        <v>5</v>
      </c>
      <c r="F20" s="36">
        <f>IF(E20="","",E20/E$21)</f>
        <v>0.5</v>
      </c>
      <c r="G20" s="32">
        <v>4</v>
      </c>
      <c r="H20" s="36">
        <f>IF(G20="","",G20/G$21)</f>
        <v>0.36363636363636365</v>
      </c>
      <c r="I20" s="32">
        <v>10</v>
      </c>
      <c r="J20" s="16">
        <f>IF(I20="","",I20/I$21)</f>
        <v>0.5555555555555556</v>
      </c>
      <c r="K20" s="52">
        <f>SUM(C20,E20,G20,I20)</f>
        <v>28</v>
      </c>
    </row>
    <row r="21" spans="2:11" ht="16.5">
      <c r="B21" s="41" t="s">
        <v>50</v>
      </c>
      <c r="C21" s="40">
        <f>SUM(C19:C20)</f>
        <v>19</v>
      </c>
      <c r="D21" s="40"/>
      <c r="E21" s="40">
        <f>SUM(E19:E20)</f>
        <v>10</v>
      </c>
      <c r="F21" s="40"/>
      <c r="G21" s="40">
        <f>SUM(G19:G20)</f>
        <v>11</v>
      </c>
      <c r="H21" s="40"/>
      <c r="I21" s="40">
        <f>SUM(I19:I20)</f>
        <v>18</v>
      </c>
      <c r="J21" s="11"/>
      <c r="K21" s="52">
        <f>SUM(C21,E21,G21,I21)</f>
        <v>58</v>
      </c>
    </row>
    <row r="22" spans="2:6" ht="15.75">
      <c r="B22" s="17"/>
      <c r="C22" s="146" t="s">
        <v>72</v>
      </c>
      <c r="D22" s="146"/>
      <c r="E22" s="14"/>
      <c r="F22" s="14"/>
    </row>
    <row r="24" spans="2:7" ht="28.5" customHeight="1">
      <c r="B24" s="110" t="s">
        <v>63</v>
      </c>
      <c r="C24" s="6" t="s">
        <v>123</v>
      </c>
      <c r="D24" s="6" t="s">
        <v>124</v>
      </c>
      <c r="E24" s="6" t="s">
        <v>125</v>
      </c>
      <c r="F24" s="6" t="s">
        <v>126</v>
      </c>
      <c r="G24" s="113" t="s">
        <v>131</v>
      </c>
    </row>
    <row r="25" spans="2:7" ht="12.75" customHeight="1">
      <c r="B25" s="18" t="s">
        <v>28</v>
      </c>
      <c r="C25" s="19">
        <v>2</v>
      </c>
      <c r="D25" s="19">
        <v>1</v>
      </c>
      <c r="E25" s="19">
        <v>1</v>
      </c>
      <c r="F25" s="19">
        <v>0</v>
      </c>
      <c r="G25" s="52">
        <f>SUM(C25:F25)</f>
        <v>4</v>
      </c>
    </row>
    <row r="26" spans="2:7" ht="12.75">
      <c r="B26" s="18" t="s">
        <v>29</v>
      </c>
      <c r="C26" s="10">
        <v>0</v>
      </c>
      <c r="D26" s="10">
        <v>0</v>
      </c>
      <c r="E26" s="10">
        <v>0</v>
      </c>
      <c r="F26" s="10">
        <v>1</v>
      </c>
      <c r="G26" s="52">
        <f aca="true" t="shared" si="0" ref="G26:G43">SUM(C26:F26)</f>
        <v>1</v>
      </c>
    </row>
    <row r="27" spans="2:7" ht="12.75">
      <c r="B27" s="18" t="s">
        <v>30</v>
      </c>
      <c r="C27" s="10">
        <v>0</v>
      </c>
      <c r="D27" s="10">
        <v>0</v>
      </c>
      <c r="E27" s="10">
        <v>1</v>
      </c>
      <c r="F27" s="10">
        <v>0</v>
      </c>
      <c r="G27" s="52">
        <f t="shared" si="0"/>
        <v>1</v>
      </c>
    </row>
    <row r="28" spans="2:7" ht="12.75">
      <c r="B28" s="18" t="s">
        <v>31</v>
      </c>
      <c r="C28" s="10">
        <v>2</v>
      </c>
      <c r="D28" s="10">
        <v>0</v>
      </c>
      <c r="E28" s="10">
        <v>0</v>
      </c>
      <c r="F28" s="10">
        <v>0</v>
      </c>
      <c r="G28" s="52">
        <f t="shared" si="0"/>
        <v>2</v>
      </c>
    </row>
    <row r="29" spans="2:7" ht="12.75">
      <c r="B29" s="18" t="s">
        <v>32</v>
      </c>
      <c r="C29" s="10">
        <v>0</v>
      </c>
      <c r="D29" s="10">
        <v>0</v>
      </c>
      <c r="E29" s="10">
        <v>0</v>
      </c>
      <c r="F29" s="10">
        <v>1</v>
      </c>
      <c r="G29" s="52">
        <f t="shared" si="0"/>
        <v>1</v>
      </c>
    </row>
    <row r="30" spans="2:7" ht="12.75">
      <c r="B30" s="18" t="s">
        <v>33</v>
      </c>
      <c r="C30" s="10">
        <v>1</v>
      </c>
      <c r="D30" s="10">
        <v>1</v>
      </c>
      <c r="E30" s="10">
        <v>0</v>
      </c>
      <c r="F30" s="10">
        <v>2</v>
      </c>
      <c r="G30" s="52">
        <f t="shared" si="0"/>
        <v>4</v>
      </c>
    </row>
    <row r="31" spans="2:7" ht="12.75">
      <c r="B31" s="18" t="s">
        <v>34</v>
      </c>
      <c r="C31" s="10">
        <v>0</v>
      </c>
      <c r="D31" s="10">
        <v>1</v>
      </c>
      <c r="E31" s="10">
        <v>1</v>
      </c>
      <c r="F31" s="10">
        <v>0</v>
      </c>
      <c r="G31" s="52">
        <f t="shared" si="0"/>
        <v>2</v>
      </c>
    </row>
    <row r="32" spans="2:7" ht="12.75">
      <c r="B32" s="18" t="s">
        <v>35</v>
      </c>
      <c r="C32" s="10">
        <v>6</v>
      </c>
      <c r="D32" s="10">
        <v>3</v>
      </c>
      <c r="E32" s="10">
        <v>4</v>
      </c>
      <c r="F32" s="10">
        <v>4</v>
      </c>
      <c r="G32" s="52">
        <f t="shared" si="0"/>
        <v>17</v>
      </c>
    </row>
    <row r="33" spans="2:7" ht="12.75">
      <c r="B33" s="18" t="s">
        <v>36</v>
      </c>
      <c r="C33" s="10">
        <v>1</v>
      </c>
      <c r="D33" s="10">
        <v>1</v>
      </c>
      <c r="E33" s="10">
        <v>1</v>
      </c>
      <c r="F33" s="10">
        <v>3</v>
      </c>
      <c r="G33" s="52">
        <f t="shared" si="0"/>
        <v>6</v>
      </c>
    </row>
    <row r="34" spans="2:7" ht="12.75">
      <c r="B34" s="18" t="s">
        <v>37</v>
      </c>
      <c r="C34" s="10">
        <v>0</v>
      </c>
      <c r="D34" s="10">
        <v>0</v>
      </c>
      <c r="E34" s="10">
        <v>0</v>
      </c>
      <c r="F34" s="10">
        <v>0</v>
      </c>
      <c r="G34" s="52">
        <f t="shared" si="0"/>
        <v>0</v>
      </c>
    </row>
    <row r="35" spans="2:7" ht="12.75">
      <c r="B35" s="18" t="s">
        <v>38</v>
      </c>
      <c r="C35" s="10">
        <v>0</v>
      </c>
      <c r="D35" s="10">
        <v>0</v>
      </c>
      <c r="E35" s="10">
        <v>1</v>
      </c>
      <c r="F35" s="10">
        <v>1</v>
      </c>
      <c r="G35" s="52">
        <f t="shared" si="0"/>
        <v>2</v>
      </c>
    </row>
    <row r="36" spans="2:7" ht="12.75">
      <c r="B36" s="18" t="s">
        <v>39</v>
      </c>
      <c r="C36" s="10">
        <v>0</v>
      </c>
      <c r="D36" s="10">
        <v>0</v>
      </c>
      <c r="E36" s="10">
        <v>0</v>
      </c>
      <c r="F36" s="10">
        <v>0</v>
      </c>
      <c r="G36" s="52">
        <f t="shared" si="0"/>
        <v>0</v>
      </c>
    </row>
    <row r="37" spans="2:7" ht="12.75">
      <c r="B37" s="18" t="s">
        <v>40</v>
      </c>
      <c r="C37" s="10">
        <v>2</v>
      </c>
      <c r="D37" s="10">
        <v>1</v>
      </c>
      <c r="E37" s="10">
        <v>0</v>
      </c>
      <c r="F37" s="10">
        <v>3</v>
      </c>
      <c r="G37" s="52">
        <f t="shared" si="0"/>
        <v>6</v>
      </c>
    </row>
    <row r="38" spans="2:7" ht="12.75">
      <c r="B38" s="18" t="s">
        <v>41</v>
      </c>
      <c r="C38" s="10">
        <v>0</v>
      </c>
      <c r="D38" s="10">
        <v>0</v>
      </c>
      <c r="E38" s="10">
        <v>1</v>
      </c>
      <c r="F38" s="10">
        <v>1</v>
      </c>
      <c r="G38" s="52">
        <f t="shared" si="0"/>
        <v>2</v>
      </c>
    </row>
    <row r="39" spans="2:7" ht="12.75">
      <c r="B39" s="18" t="s">
        <v>42</v>
      </c>
      <c r="C39" s="10">
        <v>1</v>
      </c>
      <c r="D39" s="10">
        <v>0</v>
      </c>
      <c r="E39" s="10">
        <v>1</v>
      </c>
      <c r="F39" s="10">
        <v>0</v>
      </c>
      <c r="G39" s="52">
        <f t="shared" si="0"/>
        <v>2</v>
      </c>
    </row>
    <row r="40" spans="2:7" ht="12.75">
      <c r="B40" s="18" t="s">
        <v>43</v>
      </c>
      <c r="C40" s="10">
        <v>1</v>
      </c>
      <c r="D40" s="10">
        <v>1</v>
      </c>
      <c r="E40" s="10">
        <v>0</v>
      </c>
      <c r="F40" s="10">
        <v>1</v>
      </c>
      <c r="G40" s="52">
        <f t="shared" si="0"/>
        <v>3</v>
      </c>
    </row>
    <row r="41" spans="2:7" ht="12.75">
      <c r="B41" s="18" t="s">
        <v>44</v>
      </c>
      <c r="C41" s="10">
        <v>1</v>
      </c>
      <c r="D41" s="10">
        <v>0</v>
      </c>
      <c r="E41" s="10">
        <v>0</v>
      </c>
      <c r="F41" s="10">
        <v>0</v>
      </c>
      <c r="G41" s="52">
        <f t="shared" si="0"/>
        <v>1</v>
      </c>
    </row>
    <row r="42" spans="2:7" ht="12.75">
      <c r="B42" s="18" t="s">
        <v>45</v>
      </c>
      <c r="C42" s="10">
        <v>1</v>
      </c>
      <c r="D42" s="10">
        <v>1</v>
      </c>
      <c r="E42" s="10">
        <v>0</v>
      </c>
      <c r="F42" s="10">
        <v>1</v>
      </c>
      <c r="G42" s="52">
        <f t="shared" si="0"/>
        <v>3</v>
      </c>
    </row>
    <row r="43" spans="2:7" ht="12.75">
      <c r="B43" s="11" t="s">
        <v>4</v>
      </c>
      <c r="C43" s="11">
        <f>SUM(C25:C42)</f>
        <v>18</v>
      </c>
      <c r="D43" s="11">
        <f>SUM(D25:D42)</f>
        <v>10</v>
      </c>
      <c r="E43" s="11">
        <f>SUM(E25:E42)</f>
        <v>11</v>
      </c>
      <c r="F43" s="11">
        <f>SUM(F25:F42)</f>
        <v>18</v>
      </c>
      <c r="G43" s="52">
        <f t="shared" si="0"/>
        <v>57</v>
      </c>
    </row>
    <row r="44" spans="3:4" ht="15.75">
      <c r="C44" s="146" t="s">
        <v>73</v>
      </c>
      <c r="D44" s="146"/>
    </row>
  </sheetData>
  <sheetProtection/>
  <mergeCells count="10">
    <mergeCell ref="C44:D44"/>
    <mergeCell ref="C8:D8"/>
    <mergeCell ref="C15:D15"/>
    <mergeCell ref="C22:D22"/>
    <mergeCell ref="I17:J17"/>
    <mergeCell ref="B2:E2"/>
    <mergeCell ref="C17:D17"/>
    <mergeCell ref="B17:B18"/>
    <mergeCell ref="E17:F17"/>
    <mergeCell ref="G17:H17"/>
  </mergeCells>
  <hyperlinks>
    <hyperlink ref="C8:D8" location="Gráficos!A1" display="Gráfico 1"/>
    <hyperlink ref="C15:D15" location="Gráficos!A75" display="Gráfico 2"/>
    <hyperlink ref="C22:D22" location="Gráficos!A112" display="Gráfico 3"/>
    <hyperlink ref="C44:D44" location="Gráficos!A149" display="Gráfico 4"/>
    <hyperlink ref="A1" location="portada!A1" display="Portada"/>
  </hyperlinks>
  <printOptions/>
  <pageMargins left="0.32" right="0.22" top="0.2" bottom="0.0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41.8515625" style="3" customWidth="1"/>
    <col min="3" max="3" width="9.8515625" style="3" customWidth="1"/>
    <col min="4" max="4" width="10.421875" style="3" customWidth="1"/>
    <col min="5" max="5" width="11.00390625" style="3" customWidth="1"/>
    <col min="6" max="6" width="12.28125" style="3" customWidth="1"/>
    <col min="7" max="7" width="12.140625" style="3" customWidth="1"/>
    <col min="8" max="9" width="11.421875" style="3" customWidth="1"/>
    <col min="10" max="10" width="11.140625" style="3" customWidth="1"/>
    <col min="11" max="11" width="8.8515625" style="3" customWidth="1"/>
    <col min="12" max="12" width="10.00390625" style="3" customWidth="1"/>
    <col min="13" max="16384" width="11.421875" style="3" customWidth="1"/>
  </cols>
  <sheetData>
    <row r="1" spans="1:7" ht="19.5" customHeight="1">
      <c r="A1" s="29" t="s">
        <v>84</v>
      </c>
      <c r="B1" s="12"/>
      <c r="C1" s="15"/>
      <c r="D1" s="15"/>
      <c r="E1" s="15"/>
      <c r="F1" s="15"/>
      <c r="G1" s="15"/>
    </row>
    <row r="2" spans="2:5" ht="18">
      <c r="B2" s="148" t="str">
        <f>UPPER("Expedientes DISCIPLINARIOS resueltos")</f>
        <v>EXPEDIENTES DISCIPLINARIOS RESUELTOS</v>
      </c>
      <c r="C2" s="148"/>
      <c r="D2" s="148"/>
      <c r="E2" s="5"/>
    </row>
    <row r="4" spans="2:18" ht="12.75">
      <c r="B4" s="20"/>
      <c r="C4" s="151" t="s">
        <v>127</v>
      </c>
      <c r="D4" s="154"/>
      <c r="E4" s="155"/>
      <c r="F4" s="151" t="s">
        <v>128</v>
      </c>
      <c r="G4" s="152"/>
      <c r="H4" s="152"/>
      <c r="I4" s="153"/>
      <c r="J4" s="151" t="s">
        <v>129</v>
      </c>
      <c r="K4" s="152"/>
      <c r="L4" s="152"/>
      <c r="M4" s="153"/>
      <c r="N4" s="151" t="s">
        <v>130</v>
      </c>
      <c r="O4" s="152"/>
      <c r="P4" s="152"/>
      <c r="Q4" s="153"/>
      <c r="R4" s="108"/>
    </row>
    <row r="5" spans="2:18" ht="25.5">
      <c r="B5" s="42" t="s">
        <v>61</v>
      </c>
      <c r="C5" s="43" t="s">
        <v>59</v>
      </c>
      <c r="D5" s="43" t="s">
        <v>60</v>
      </c>
      <c r="E5" s="43" t="s">
        <v>50</v>
      </c>
      <c r="F5" s="43" t="s">
        <v>59</v>
      </c>
      <c r="G5" s="43" t="s">
        <v>60</v>
      </c>
      <c r="H5" s="43" t="s">
        <v>50</v>
      </c>
      <c r="I5" s="43" t="s">
        <v>58</v>
      </c>
      <c r="J5" s="43" t="s">
        <v>59</v>
      </c>
      <c r="K5" s="43" t="s">
        <v>60</v>
      </c>
      <c r="L5" s="43" t="s">
        <v>50</v>
      </c>
      <c r="M5" s="43" t="s">
        <v>58</v>
      </c>
      <c r="N5" s="43" t="s">
        <v>59</v>
      </c>
      <c r="O5" s="43" t="s">
        <v>60</v>
      </c>
      <c r="P5" s="43" t="s">
        <v>50</v>
      </c>
      <c r="Q5" s="43" t="s">
        <v>58</v>
      </c>
      <c r="R5" s="109" t="s">
        <v>121</v>
      </c>
    </row>
    <row r="6" spans="2:18" ht="12.75">
      <c r="B6" s="22" t="s">
        <v>54</v>
      </c>
      <c r="C6" s="10">
        <v>1</v>
      </c>
      <c r="D6" s="10">
        <v>0</v>
      </c>
      <c r="E6" s="10">
        <f>SUM(C6:D6)</f>
        <v>1</v>
      </c>
      <c r="F6" s="10">
        <v>1</v>
      </c>
      <c r="G6" s="10">
        <v>0</v>
      </c>
      <c r="H6" s="10">
        <f>SUM(F6:G6)</f>
        <v>1</v>
      </c>
      <c r="I6" s="24">
        <f>IF(E6=0,"",IF(E6="","",IF(H6="","",(H6-E6)/E6)))</f>
        <v>0</v>
      </c>
      <c r="J6" s="10">
        <v>3</v>
      </c>
      <c r="K6" s="10">
        <v>0</v>
      </c>
      <c r="L6" s="23">
        <f>SUM(J6:K6)</f>
        <v>3</v>
      </c>
      <c r="M6" s="24">
        <f>IF(H6=0,"",IF(H6="","",IF(L6="","",(L6-H6)/H6)))</f>
        <v>2</v>
      </c>
      <c r="N6" s="10">
        <v>0</v>
      </c>
      <c r="O6" s="10">
        <v>0</v>
      </c>
      <c r="P6" s="23">
        <v>0</v>
      </c>
      <c r="Q6" s="24">
        <f>IF(L6=0,"",IF(L6="","",IF(P6="","",(P6-L6)/L6)))</f>
        <v>-1</v>
      </c>
      <c r="R6" s="52">
        <f>SUM(E6,H6,L6,P6)</f>
        <v>5</v>
      </c>
    </row>
    <row r="7" spans="2:18" ht="12.75">
      <c r="B7" s="22" t="s">
        <v>48</v>
      </c>
      <c r="C7" s="10">
        <v>5</v>
      </c>
      <c r="D7" s="10">
        <v>2</v>
      </c>
      <c r="E7" s="10">
        <f>SUM(C7:D7)</f>
        <v>7</v>
      </c>
      <c r="F7" s="10">
        <v>4</v>
      </c>
      <c r="G7" s="10">
        <v>3</v>
      </c>
      <c r="H7" s="10">
        <f>SUM(F7:G7)</f>
        <v>7</v>
      </c>
      <c r="I7" s="24">
        <f>IF(E7=0,"",IF(E7="","",IF(H7="","",(H7-E7)/E7)))</f>
        <v>0</v>
      </c>
      <c r="J7" s="10">
        <v>6</v>
      </c>
      <c r="K7" s="10">
        <v>6</v>
      </c>
      <c r="L7" s="23">
        <f>SUM(J7:K7)</f>
        <v>12</v>
      </c>
      <c r="M7" s="24">
        <f>IF(H7=0,"",IF(H7="","",IF(L7="","",(L7-H7)/H7)))</f>
        <v>0.7142857142857143</v>
      </c>
      <c r="N7" s="10">
        <v>8</v>
      </c>
      <c r="O7" s="10">
        <v>2</v>
      </c>
      <c r="P7" s="23">
        <f>SUM(N7:O7)</f>
        <v>10</v>
      </c>
      <c r="Q7" s="24">
        <f>IF(L7=0,"",IF(L7="","",IF(P7="","",(P7-L7)/L7)))</f>
        <v>-0.16666666666666666</v>
      </c>
      <c r="R7" s="52">
        <f>SUM(E7,H7,L7,P7)</f>
        <v>36</v>
      </c>
    </row>
    <row r="8" spans="2:18" ht="12.75">
      <c r="B8" s="22" t="s">
        <v>49</v>
      </c>
      <c r="C8" s="10">
        <v>2</v>
      </c>
      <c r="D8" s="10">
        <v>1</v>
      </c>
      <c r="E8" s="10">
        <f>SUM(C8:D8)</f>
        <v>3</v>
      </c>
      <c r="F8" s="10">
        <v>1</v>
      </c>
      <c r="G8" s="10">
        <v>0</v>
      </c>
      <c r="H8" s="10">
        <f>SUM(F8:G8)</f>
        <v>1</v>
      </c>
      <c r="I8" s="24">
        <f>IF(E8=0,"",IF(E8="","",IF(H8="","",(H8-E8)/E8)))</f>
        <v>-0.6666666666666666</v>
      </c>
      <c r="J8" s="10">
        <v>1</v>
      </c>
      <c r="K8" s="10">
        <v>0</v>
      </c>
      <c r="L8" s="23">
        <f>SUM(J8:K8)</f>
        <v>1</v>
      </c>
      <c r="M8" s="24">
        <f>IF(H8=0,"",IF(H8="","",IF(L8="","",(L8-H8)/H8)))</f>
        <v>0</v>
      </c>
      <c r="N8" s="10">
        <v>1</v>
      </c>
      <c r="O8" s="10">
        <v>0</v>
      </c>
      <c r="P8" s="23">
        <f>SUM(N8:O8)</f>
        <v>1</v>
      </c>
      <c r="Q8" s="24">
        <f>IF(L8=0,"",IF(L8="","",IF(P8="","",(P8-L8)/L8)))</f>
        <v>0</v>
      </c>
      <c r="R8" s="52">
        <f>SUM(E8,H8,L8,P8)</f>
        <v>6</v>
      </c>
    </row>
    <row r="9" spans="2:18" ht="12.75">
      <c r="B9" s="25" t="s">
        <v>62</v>
      </c>
      <c r="C9" s="11">
        <f>SUM(C6:C8)</f>
        <v>8</v>
      </c>
      <c r="D9" s="11">
        <f>SUM(D6:D8)</f>
        <v>3</v>
      </c>
      <c r="E9" s="11">
        <f>SUM(E6:E8)</f>
        <v>11</v>
      </c>
      <c r="F9" s="11">
        <f>SUM(F6:F8)</f>
        <v>6</v>
      </c>
      <c r="G9" s="11">
        <f>SUM(G6:G8)</f>
        <v>3</v>
      </c>
      <c r="H9" s="11">
        <f>F9+G9</f>
        <v>9</v>
      </c>
      <c r="I9" s="24">
        <f>IF(E9=0,"",IF(E9="","",IF(H9="","",IF(H9=0,"",(H9-E9)/E9))))</f>
        <v>-0.18181818181818182</v>
      </c>
      <c r="J9" s="11">
        <f>SUM(J6:J8)</f>
        <v>10</v>
      </c>
      <c r="K9" s="11">
        <f>SUM(K6:K8)</f>
        <v>6</v>
      </c>
      <c r="L9" s="26">
        <f>J9+K9</f>
        <v>16</v>
      </c>
      <c r="M9" s="24">
        <f>IF(H9=0,"",IF(H9="","",IF(L9="","",IF(L9=0,"",(L9-H9)/H9))))</f>
        <v>0.7777777777777778</v>
      </c>
      <c r="N9" s="11">
        <f>SUM(N6:N8)</f>
        <v>9</v>
      </c>
      <c r="O9" s="11">
        <f>SUM(O6:O8)</f>
        <v>2</v>
      </c>
      <c r="P9" s="26">
        <f>N9+O9</f>
        <v>11</v>
      </c>
      <c r="Q9" s="24">
        <f>IF(L9=0,"",IF(L9="","",IF(P9="","",IF(P9=0,"",(P9-L9)/L9))))</f>
        <v>-0.3125</v>
      </c>
      <c r="R9" s="52">
        <f>SUM(E9,H9,L9,P9)</f>
        <v>47</v>
      </c>
    </row>
    <row r="11" spans="2:5" ht="12.75">
      <c r="B11" s="21" t="s">
        <v>69</v>
      </c>
      <c r="C11" s="21"/>
      <c r="D11" s="21"/>
      <c r="E11" s="21"/>
    </row>
    <row r="12" spans="2:13" ht="13.5">
      <c r="B12" s="106" t="s">
        <v>54</v>
      </c>
      <c r="C12" s="106" t="s">
        <v>115</v>
      </c>
      <c r="D12" s="106" t="s">
        <v>116</v>
      </c>
      <c r="E12" s="106" t="s">
        <v>117</v>
      </c>
      <c r="F12" s="106" t="s">
        <v>118</v>
      </c>
      <c r="G12" s="107" t="s">
        <v>122</v>
      </c>
      <c r="H12" s="156"/>
      <c r="I12" s="156"/>
      <c r="J12" s="60"/>
      <c r="K12" s="156"/>
      <c r="L12" s="156"/>
      <c r="M12" s="60"/>
    </row>
    <row r="13" spans="2:13" ht="27">
      <c r="B13" s="66" t="s">
        <v>136</v>
      </c>
      <c r="C13" s="67">
        <v>1</v>
      </c>
      <c r="D13" s="68"/>
      <c r="E13" s="68"/>
      <c r="F13" s="68"/>
      <c r="G13" s="69">
        <f>SUM(C13:F13)</f>
        <v>1</v>
      </c>
      <c r="H13" s="62"/>
      <c r="I13" s="62"/>
      <c r="J13" s="62"/>
      <c r="K13" s="62"/>
      <c r="L13" s="62"/>
      <c r="M13" s="62"/>
    </row>
    <row r="14" spans="2:13" ht="27">
      <c r="B14" s="66" t="s">
        <v>145</v>
      </c>
      <c r="C14" s="68"/>
      <c r="D14" s="68"/>
      <c r="E14" s="68">
        <v>1</v>
      </c>
      <c r="F14" s="68"/>
      <c r="G14" s="69">
        <f>SUM(C14:F14)</f>
        <v>1</v>
      </c>
      <c r="H14" s="63"/>
      <c r="I14" s="63"/>
      <c r="J14" s="60"/>
      <c r="K14" s="63"/>
      <c r="L14" s="63"/>
      <c r="M14" s="60"/>
    </row>
    <row r="15" spans="2:13" ht="27">
      <c r="B15" s="66" t="s">
        <v>146</v>
      </c>
      <c r="C15" s="68"/>
      <c r="D15" s="68"/>
      <c r="E15" s="68">
        <v>1</v>
      </c>
      <c r="F15" s="68"/>
      <c r="G15" s="69">
        <f>SUM(C15:F15)</f>
        <v>1</v>
      </c>
      <c r="H15" s="63"/>
      <c r="I15" s="63"/>
      <c r="J15" s="60"/>
      <c r="K15" s="63"/>
      <c r="L15" s="63"/>
      <c r="M15" s="60"/>
    </row>
    <row r="16" spans="2:13" ht="40.5">
      <c r="B16" s="66" t="s">
        <v>198</v>
      </c>
      <c r="C16" s="68"/>
      <c r="D16" s="68">
        <v>1</v>
      </c>
      <c r="E16" s="68"/>
      <c r="F16" s="68"/>
      <c r="G16" s="69">
        <f>SUM(C16:F16)</f>
        <v>1</v>
      </c>
      <c r="H16" s="63"/>
      <c r="I16" s="63"/>
      <c r="J16" s="60"/>
      <c r="K16" s="63"/>
      <c r="L16" s="63"/>
      <c r="M16" s="60"/>
    </row>
    <row r="17" spans="2:13" ht="54">
      <c r="B17" s="66" t="s">
        <v>147</v>
      </c>
      <c r="C17" s="70"/>
      <c r="D17" s="71"/>
      <c r="E17" s="71">
        <v>1</v>
      </c>
      <c r="F17" s="71"/>
      <c r="G17" s="69">
        <f>SUM(C17:F17)</f>
        <v>1</v>
      </c>
      <c r="H17" s="63"/>
      <c r="I17" s="63"/>
      <c r="J17" s="60"/>
      <c r="K17" s="63"/>
      <c r="L17" s="63"/>
      <c r="M17" s="60"/>
    </row>
    <row r="18" spans="2:13" ht="12.75">
      <c r="B18"/>
      <c r="C18"/>
      <c r="D18"/>
      <c r="E18"/>
      <c r="F18"/>
      <c r="G18"/>
      <c r="H18" s="63"/>
      <c r="I18" s="63"/>
      <c r="J18" s="60"/>
      <c r="K18" s="63"/>
      <c r="L18" s="63"/>
      <c r="M18" s="60"/>
    </row>
    <row r="19" spans="2:13" ht="12.75">
      <c r="B19"/>
      <c r="C19"/>
      <c r="D19"/>
      <c r="E19"/>
      <c r="F19"/>
      <c r="G19"/>
      <c r="H19" s="63"/>
      <c r="I19" s="63"/>
      <c r="J19" s="60"/>
      <c r="K19" s="63"/>
      <c r="L19" s="63"/>
      <c r="M19" s="60"/>
    </row>
    <row r="20" spans="2:13" ht="12.75">
      <c r="B20" s="58"/>
      <c r="C20"/>
      <c r="D20"/>
      <c r="E20"/>
      <c r="F20"/>
      <c r="G20"/>
      <c r="H20" s="63"/>
      <c r="I20" s="63"/>
      <c r="J20" s="60"/>
      <c r="K20" s="63"/>
      <c r="L20" s="63"/>
      <c r="M20" s="60"/>
    </row>
    <row r="21" spans="2:13" ht="12.75">
      <c r="B21" s="111" t="s">
        <v>48</v>
      </c>
      <c r="C21" s="111" t="s">
        <v>115</v>
      </c>
      <c r="D21" s="111" t="s">
        <v>116</v>
      </c>
      <c r="E21" s="111" t="s">
        <v>117</v>
      </c>
      <c r="F21" s="111" t="s">
        <v>118</v>
      </c>
      <c r="G21" s="112" t="s">
        <v>122</v>
      </c>
      <c r="H21" s="63"/>
      <c r="I21" s="63"/>
      <c r="J21" s="60"/>
      <c r="K21" s="63"/>
      <c r="L21" s="63"/>
      <c r="M21" s="60"/>
    </row>
    <row r="22" spans="2:13" ht="25.5">
      <c r="B22" s="72" t="s">
        <v>137</v>
      </c>
      <c r="C22" s="73">
        <v>1</v>
      </c>
      <c r="D22" s="73"/>
      <c r="E22" s="10"/>
      <c r="F22" s="10"/>
      <c r="G22" s="73">
        <f aca="true" t="shared" si="0" ref="G22:G27">SUM(C22:F22)</f>
        <v>1</v>
      </c>
      <c r="H22" s="63"/>
      <c r="I22" s="63"/>
      <c r="J22" s="60"/>
      <c r="K22" s="63"/>
      <c r="L22" s="63"/>
      <c r="M22" s="60"/>
    </row>
    <row r="23" spans="2:13" ht="25.5">
      <c r="B23" s="72" t="s">
        <v>199</v>
      </c>
      <c r="C23" s="73"/>
      <c r="D23" s="73"/>
      <c r="E23" s="10"/>
      <c r="F23" s="22">
        <v>1</v>
      </c>
      <c r="G23" s="73">
        <f t="shared" si="0"/>
        <v>1</v>
      </c>
      <c r="H23" s="63"/>
      <c r="I23" s="63"/>
      <c r="J23" s="60"/>
      <c r="K23" s="63"/>
      <c r="L23" s="63"/>
      <c r="M23" s="60"/>
    </row>
    <row r="24" spans="2:13" ht="25.5">
      <c r="B24" s="72" t="s">
        <v>200</v>
      </c>
      <c r="C24" s="73"/>
      <c r="D24" s="73"/>
      <c r="E24" s="10"/>
      <c r="F24" s="22">
        <v>1</v>
      </c>
      <c r="G24" s="73">
        <f t="shared" si="0"/>
        <v>1</v>
      </c>
      <c r="H24" s="63"/>
      <c r="I24" s="63"/>
      <c r="J24" s="60"/>
      <c r="K24" s="63"/>
      <c r="L24" s="63"/>
      <c r="M24" s="60"/>
    </row>
    <row r="25" spans="2:13" ht="25.5">
      <c r="B25" s="72" t="s">
        <v>201</v>
      </c>
      <c r="C25" s="73"/>
      <c r="D25" s="73"/>
      <c r="E25" s="10"/>
      <c r="F25" s="22">
        <v>1</v>
      </c>
      <c r="G25" s="73">
        <f t="shared" si="0"/>
        <v>1</v>
      </c>
      <c r="H25" s="63"/>
      <c r="I25" s="63"/>
      <c r="J25" s="60"/>
      <c r="K25" s="63"/>
      <c r="L25" s="63"/>
      <c r="M25" s="60"/>
    </row>
    <row r="26" spans="2:13" ht="25.5">
      <c r="B26" s="72" t="s">
        <v>148</v>
      </c>
      <c r="C26" s="73"/>
      <c r="D26" s="73"/>
      <c r="E26" s="74">
        <v>1</v>
      </c>
      <c r="F26" s="22"/>
      <c r="G26" s="73">
        <f t="shared" si="0"/>
        <v>1</v>
      </c>
      <c r="H26" s="63"/>
      <c r="I26" s="63"/>
      <c r="J26" s="60"/>
      <c r="K26" s="63"/>
      <c r="L26" s="63"/>
      <c r="M26" s="60"/>
    </row>
    <row r="27" spans="2:13" ht="25.5">
      <c r="B27" s="72" t="s">
        <v>149</v>
      </c>
      <c r="C27" s="73">
        <v>1</v>
      </c>
      <c r="D27" s="73"/>
      <c r="E27" s="10"/>
      <c r="F27" s="10"/>
      <c r="G27" s="73">
        <f t="shared" si="0"/>
        <v>1</v>
      </c>
      <c r="H27" s="61"/>
      <c r="I27" s="61"/>
      <c r="J27" s="60"/>
      <c r="K27" s="61"/>
      <c r="L27" s="61"/>
      <c r="M27" s="60"/>
    </row>
    <row r="28" spans="2:13" ht="25.5">
      <c r="B28" s="72" t="s">
        <v>150</v>
      </c>
      <c r="C28" s="75">
        <v>0</v>
      </c>
      <c r="D28" s="75">
        <v>1</v>
      </c>
      <c r="E28" s="75">
        <v>1</v>
      </c>
      <c r="F28" s="75"/>
      <c r="G28" s="75">
        <v>2</v>
      </c>
      <c r="H28" s="60"/>
      <c r="I28" s="60"/>
      <c r="J28" s="60"/>
      <c r="K28" s="60"/>
      <c r="L28" s="60"/>
      <c r="M28" s="60"/>
    </row>
    <row r="29" spans="2:13" ht="25.5">
      <c r="B29" s="72" t="s">
        <v>202</v>
      </c>
      <c r="C29" s="75"/>
      <c r="D29" s="75"/>
      <c r="E29" s="75"/>
      <c r="F29" s="75">
        <v>1</v>
      </c>
      <c r="G29" s="75">
        <v>2</v>
      </c>
      <c r="H29" s="60"/>
      <c r="I29" s="60"/>
      <c r="J29" s="60"/>
      <c r="K29" s="60"/>
      <c r="L29" s="60"/>
      <c r="M29" s="60"/>
    </row>
    <row r="30" spans="2:13" ht="25.5">
      <c r="B30" s="72" t="s">
        <v>203</v>
      </c>
      <c r="C30" s="75"/>
      <c r="D30" s="75"/>
      <c r="E30" s="75"/>
      <c r="F30" s="75">
        <v>1</v>
      </c>
      <c r="G30" s="75">
        <v>2</v>
      </c>
      <c r="H30" s="60"/>
      <c r="I30" s="60"/>
      <c r="J30" s="60"/>
      <c r="K30" s="60"/>
      <c r="L30" s="60"/>
      <c r="M30" s="60"/>
    </row>
    <row r="31" spans="2:13" ht="30" customHeight="1">
      <c r="B31" s="72" t="s">
        <v>151</v>
      </c>
      <c r="C31" s="75">
        <v>0</v>
      </c>
      <c r="D31" s="75">
        <v>1</v>
      </c>
      <c r="E31" s="75"/>
      <c r="F31" s="75"/>
      <c r="G31" s="75">
        <v>2</v>
      </c>
      <c r="H31" s="60"/>
      <c r="I31" s="60"/>
      <c r="J31" s="60"/>
      <c r="K31" s="60"/>
      <c r="L31" s="60"/>
      <c r="M31" s="60"/>
    </row>
    <row r="32" spans="2:13" ht="25.5">
      <c r="B32" s="72" t="s">
        <v>152</v>
      </c>
      <c r="C32" s="75"/>
      <c r="D32" s="75"/>
      <c r="E32" s="75">
        <v>1</v>
      </c>
      <c r="F32" s="75"/>
      <c r="G32" s="75">
        <v>2</v>
      </c>
      <c r="H32" s="60"/>
      <c r="I32" s="60"/>
      <c r="J32" s="60"/>
      <c r="K32" s="60"/>
      <c r="L32" s="60"/>
      <c r="M32" s="60"/>
    </row>
    <row r="33" spans="2:13" ht="25.5">
      <c r="B33" s="72" t="s">
        <v>119</v>
      </c>
      <c r="C33" s="73">
        <v>1</v>
      </c>
      <c r="D33" s="73">
        <v>1</v>
      </c>
      <c r="E33" s="74">
        <v>1</v>
      </c>
      <c r="F33" s="10"/>
      <c r="G33" s="73">
        <f>SUM(C33:F33)</f>
        <v>3</v>
      </c>
      <c r="H33" s="60"/>
      <c r="I33" s="60"/>
      <c r="J33" s="60"/>
      <c r="K33" s="60"/>
      <c r="L33" s="60"/>
      <c r="M33" s="60"/>
    </row>
    <row r="34" spans="2:13" ht="25.5">
      <c r="B34" s="72" t="s">
        <v>153</v>
      </c>
      <c r="C34" s="73"/>
      <c r="D34" s="73"/>
      <c r="E34" s="74">
        <v>1</v>
      </c>
      <c r="F34" s="10"/>
      <c r="G34" s="73">
        <f>SUM(C34:F34)</f>
        <v>1</v>
      </c>
      <c r="H34" s="60"/>
      <c r="I34" s="60"/>
      <c r="J34" s="60"/>
      <c r="K34" s="60"/>
      <c r="L34" s="60"/>
      <c r="M34" s="60"/>
    </row>
    <row r="35" spans="2:13" ht="25.5">
      <c r="B35" s="72" t="s">
        <v>204</v>
      </c>
      <c r="C35" s="73"/>
      <c r="D35" s="73"/>
      <c r="E35" s="74"/>
      <c r="F35" s="10">
        <v>1</v>
      </c>
      <c r="G35" s="73">
        <f>SUM(C35:F35)</f>
        <v>1</v>
      </c>
      <c r="H35" s="60"/>
      <c r="I35" s="60"/>
      <c r="J35" s="60"/>
      <c r="K35" s="60"/>
      <c r="L35" s="60"/>
      <c r="M35" s="60"/>
    </row>
    <row r="36" spans="2:13" ht="25.5">
      <c r="B36" s="72" t="s">
        <v>205</v>
      </c>
      <c r="C36" s="73"/>
      <c r="D36" s="73"/>
      <c r="E36" s="74"/>
      <c r="F36" s="10">
        <v>1</v>
      </c>
      <c r="G36" s="73">
        <f>SUM(C36:F36)</f>
        <v>1</v>
      </c>
      <c r="H36" s="60"/>
      <c r="I36" s="60"/>
      <c r="J36" s="60"/>
      <c r="K36" s="60"/>
      <c r="L36" s="60"/>
      <c r="M36" s="60"/>
    </row>
    <row r="37" spans="2:13" ht="25.5">
      <c r="B37" s="72" t="s">
        <v>154</v>
      </c>
      <c r="C37" s="73"/>
      <c r="D37" s="73">
        <v>1</v>
      </c>
      <c r="E37" s="74">
        <v>1</v>
      </c>
      <c r="F37" s="10"/>
      <c r="G37" s="73">
        <v>2</v>
      </c>
      <c r="H37" s="60"/>
      <c r="I37" s="60"/>
      <c r="J37" s="60"/>
      <c r="K37" s="60"/>
      <c r="L37" s="60"/>
      <c r="M37" s="60"/>
    </row>
    <row r="38" spans="2:13" ht="25.5">
      <c r="B38" s="72" t="s">
        <v>155</v>
      </c>
      <c r="C38" s="73">
        <v>2</v>
      </c>
      <c r="D38" s="73"/>
      <c r="E38" s="10"/>
      <c r="F38" s="10">
        <v>1</v>
      </c>
      <c r="G38" s="73">
        <f>SUM(C38:F38)</f>
        <v>3</v>
      </c>
      <c r="H38" s="60"/>
      <c r="I38" s="60"/>
      <c r="J38" s="60"/>
      <c r="K38" s="60"/>
      <c r="L38" s="60"/>
      <c r="M38" s="60"/>
    </row>
    <row r="39" spans="2:13" ht="12.75">
      <c r="B39"/>
      <c r="C39"/>
      <c r="D39"/>
      <c r="E39"/>
      <c r="F39"/>
      <c r="G39"/>
      <c r="H39" s="60"/>
      <c r="I39" s="60"/>
      <c r="J39" s="60"/>
      <c r="K39" s="60"/>
      <c r="L39" s="60"/>
      <c r="M39" s="60"/>
    </row>
    <row r="40" spans="2:13" ht="12.75">
      <c r="B40"/>
      <c r="C40"/>
      <c r="D40"/>
      <c r="E40"/>
      <c r="F40"/>
      <c r="G40"/>
      <c r="H40" s="60"/>
      <c r="I40" s="60"/>
      <c r="J40" s="60"/>
      <c r="K40" s="60"/>
      <c r="L40" s="60"/>
      <c r="M40" s="60"/>
    </row>
    <row r="41" spans="2:13" ht="12.75">
      <c r="B41" s="59"/>
      <c r="C41"/>
      <c r="D41"/>
      <c r="E41"/>
      <c r="F41"/>
      <c r="G41"/>
      <c r="H41" s="60"/>
      <c r="I41" s="60"/>
      <c r="J41" s="60"/>
      <c r="K41" s="60"/>
      <c r="L41" s="60"/>
      <c r="M41" s="60"/>
    </row>
    <row r="42" spans="2:13" ht="13.5">
      <c r="B42" s="111" t="s">
        <v>49</v>
      </c>
      <c r="C42" s="106" t="s">
        <v>115</v>
      </c>
      <c r="D42" s="106" t="s">
        <v>116</v>
      </c>
      <c r="E42" s="106" t="s">
        <v>117</v>
      </c>
      <c r="F42" s="106" t="s">
        <v>118</v>
      </c>
      <c r="G42" s="107" t="s">
        <v>122</v>
      </c>
      <c r="H42" s="60"/>
      <c r="I42" s="60"/>
      <c r="J42" s="60"/>
      <c r="K42" s="60"/>
      <c r="L42" s="60"/>
      <c r="M42" s="60"/>
    </row>
    <row r="43" spans="2:13" ht="24.75">
      <c r="B43" s="76" t="s">
        <v>138</v>
      </c>
      <c r="C43" s="69">
        <v>1</v>
      </c>
      <c r="D43" s="71"/>
      <c r="E43" s="71"/>
      <c r="F43" s="71"/>
      <c r="G43" s="69">
        <f>SUM(C43:F43)</f>
        <v>1</v>
      </c>
      <c r="H43" s="60"/>
      <c r="I43" s="60"/>
      <c r="J43" s="60"/>
      <c r="K43" s="60"/>
      <c r="L43" s="60"/>
      <c r="M43" s="60"/>
    </row>
    <row r="44" spans="2:13" ht="24.75">
      <c r="B44" s="77" t="s">
        <v>206</v>
      </c>
      <c r="C44" s="69"/>
      <c r="D44" s="71"/>
      <c r="E44" s="71"/>
      <c r="F44" s="71">
        <v>1</v>
      </c>
      <c r="G44" s="69">
        <f>SUM(C44:F44)</f>
        <v>1</v>
      </c>
      <c r="H44" s="60"/>
      <c r="I44" s="60"/>
      <c r="J44" s="60"/>
      <c r="K44" s="60"/>
      <c r="L44" s="60"/>
      <c r="M44" s="60"/>
    </row>
    <row r="45" spans="2:13" ht="24.75">
      <c r="B45" s="77" t="s">
        <v>120</v>
      </c>
      <c r="C45" s="69">
        <v>1</v>
      </c>
      <c r="D45" s="78">
        <v>1</v>
      </c>
      <c r="E45" s="78">
        <v>1</v>
      </c>
      <c r="F45" s="71"/>
      <c r="G45" s="69">
        <f>SUM(C45:F45)</f>
        <v>3</v>
      </c>
      <c r="H45" s="60"/>
      <c r="I45" s="60"/>
      <c r="J45" s="60"/>
      <c r="K45" s="60"/>
      <c r="L45" s="60"/>
      <c r="M45" s="60"/>
    </row>
    <row r="46" spans="8:13" ht="12.75">
      <c r="H46" s="60"/>
      <c r="I46" s="60"/>
      <c r="J46" s="60"/>
      <c r="K46" s="60"/>
      <c r="L46" s="60"/>
      <c r="M46" s="60"/>
    </row>
    <row r="47" spans="8:13" ht="12.75">
      <c r="H47" s="60"/>
      <c r="I47" s="60"/>
      <c r="J47" s="60"/>
      <c r="K47" s="60"/>
      <c r="L47" s="60"/>
      <c r="M47" s="60"/>
    </row>
    <row r="48" spans="8:13" ht="12.75">
      <c r="H48" s="60"/>
      <c r="I48" s="60"/>
      <c r="J48" s="60"/>
      <c r="K48" s="60"/>
      <c r="L48" s="60"/>
      <c r="M48" s="60"/>
    </row>
    <row r="49" spans="8:13" ht="12.75">
      <c r="H49" s="60"/>
      <c r="I49" s="60"/>
      <c r="J49" s="60"/>
      <c r="K49" s="60"/>
      <c r="L49" s="60"/>
      <c r="M49" s="60"/>
    </row>
    <row r="50" spans="8:13" ht="12.75">
      <c r="H50" s="60"/>
      <c r="I50" s="60"/>
      <c r="J50" s="60"/>
      <c r="K50" s="60"/>
      <c r="L50" s="60"/>
      <c r="M50" s="60"/>
    </row>
    <row r="51" spans="8:13" ht="12.75">
      <c r="H51" s="60"/>
      <c r="I51" s="60"/>
      <c r="J51" s="60"/>
      <c r="K51" s="60"/>
      <c r="L51" s="60"/>
      <c r="M51" s="60"/>
    </row>
    <row r="52" spans="8:13" ht="12.75">
      <c r="H52" s="60"/>
      <c r="I52" s="60"/>
      <c r="J52" s="60"/>
      <c r="K52" s="60"/>
      <c r="L52" s="60"/>
      <c r="M52" s="60"/>
    </row>
    <row r="53" spans="8:13" ht="12.75">
      <c r="H53" s="60"/>
      <c r="I53" s="60"/>
      <c r="J53" s="60"/>
      <c r="K53" s="60"/>
      <c r="L53" s="60"/>
      <c r="M53" s="60"/>
    </row>
    <row r="54" spans="8:13" ht="12.75">
      <c r="H54" s="60"/>
      <c r="I54" s="60"/>
      <c r="J54" s="60"/>
      <c r="K54" s="60"/>
      <c r="L54" s="60"/>
      <c r="M54" s="60"/>
    </row>
    <row r="55" spans="8:13" ht="12.75">
      <c r="H55" s="60"/>
      <c r="I55" s="60"/>
      <c r="J55" s="60"/>
      <c r="K55" s="60"/>
      <c r="L55" s="60"/>
      <c r="M55" s="60"/>
    </row>
    <row r="56" spans="8:13" ht="12.75">
      <c r="H56" s="60"/>
      <c r="I56" s="60"/>
      <c r="J56" s="60"/>
      <c r="K56" s="60"/>
      <c r="L56" s="60"/>
      <c r="M56" s="60"/>
    </row>
    <row r="57" spans="8:13" ht="12.75">
      <c r="H57" s="60"/>
      <c r="I57" s="60"/>
      <c r="J57" s="60"/>
      <c r="K57" s="60"/>
      <c r="L57" s="60"/>
      <c r="M57" s="60"/>
    </row>
    <row r="58" spans="8:13" ht="12.75">
      <c r="H58" s="60"/>
      <c r="I58" s="60"/>
      <c r="J58" s="60"/>
      <c r="K58" s="60"/>
      <c r="L58" s="60"/>
      <c r="M58" s="60"/>
    </row>
    <row r="59" spans="8:13" ht="12.75">
      <c r="H59" s="60"/>
      <c r="I59" s="60"/>
      <c r="J59" s="60"/>
      <c r="K59" s="60"/>
      <c r="L59" s="60"/>
      <c r="M59" s="60"/>
    </row>
    <row r="60" spans="8:13" ht="12.75">
      <c r="H60" s="60"/>
      <c r="I60" s="60"/>
      <c r="J60" s="60"/>
      <c r="K60" s="60"/>
      <c r="L60" s="60"/>
      <c r="M60" s="60"/>
    </row>
    <row r="61" spans="8:13" ht="12.75">
      <c r="H61" s="60"/>
      <c r="I61" s="60"/>
      <c r="J61" s="60"/>
      <c r="K61" s="60"/>
      <c r="L61" s="60"/>
      <c r="M61" s="60"/>
    </row>
    <row r="62" spans="8:13" ht="12.75">
      <c r="H62" s="60"/>
      <c r="I62" s="60"/>
      <c r="J62" s="60"/>
      <c r="K62" s="60"/>
      <c r="L62" s="60"/>
      <c r="M62" s="60"/>
    </row>
    <row r="63" spans="8:13" ht="12.75">
      <c r="H63" s="60"/>
      <c r="I63" s="60"/>
      <c r="J63" s="60"/>
      <c r="K63" s="60"/>
      <c r="L63" s="60"/>
      <c r="M63" s="60"/>
    </row>
    <row r="64" spans="8:13" ht="12.75">
      <c r="H64" s="60"/>
      <c r="I64" s="60"/>
      <c r="J64" s="60"/>
      <c r="K64" s="60"/>
      <c r="L64" s="60"/>
      <c r="M64" s="60"/>
    </row>
    <row r="65" spans="8:13" ht="12.75">
      <c r="H65" s="60"/>
      <c r="I65" s="60"/>
      <c r="J65" s="60"/>
      <c r="K65" s="60"/>
      <c r="L65" s="60"/>
      <c r="M65" s="60"/>
    </row>
    <row r="66" spans="8:13" ht="12.75">
      <c r="H66" s="60"/>
      <c r="I66" s="60"/>
      <c r="J66" s="60"/>
      <c r="K66" s="60"/>
      <c r="L66" s="60"/>
      <c r="M66" s="60"/>
    </row>
    <row r="67" spans="8:13" ht="12.75">
      <c r="H67" s="60"/>
      <c r="I67" s="60"/>
      <c r="J67" s="60"/>
      <c r="K67" s="60"/>
      <c r="L67" s="60"/>
      <c r="M67" s="60"/>
    </row>
    <row r="68" spans="8:13" ht="12.75">
      <c r="H68" s="60"/>
      <c r="I68" s="60"/>
      <c r="J68" s="60"/>
      <c r="K68" s="60"/>
      <c r="L68" s="60"/>
      <c r="M68" s="60"/>
    </row>
    <row r="69" spans="8:13" ht="12.75">
      <c r="H69" s="60"/>
      <c r="I69" s="60"/>
      <c r="J69" s="60"/>
      <c r="K69" s="60"/>
      <c r="L69" s="60"/>
      <c r="M69" s="60"/>
    </row>
    <row r="70" spans="8:13" ht="12.75">
      <c r="H70" s="60"/>
      <c r="I70" s="60"/>
      <c r="J70" s="60"/>
      <c r="K70" s="60"/>
      <c r="L70" s="60"/>
      <c r="M70" s="60"/>
    </row>
  </sheetData>
  <sheetProtection/>
  <mergeCells count="7">
    <mergeCell ref="N4:Q4"/>
    <mergeCell ref="C4:E4"/>
    <mergeCell ref="B2:D2"/>
    <mergeCell ref="F4:I4"/>
    <mergeCell ref="H12:I12"/>
    <mergeCell ref="K12:L12"/>
    <mergeCell ref="J4:M4"/>
  </mergeCells>
  <hyperlinks>
    <hyperlink ref="A1" location="portada!A1" display="Portada"/>
  </hyperlinks>
  <printOptions/>
  <pageMargins left="0.51" right="0.75" top="0.63" bottom="0.5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11.421875" style="3" customWidth="1"/>
    <col min="2" max="2" width="37.421875" style="3" customWidth="1"/>
    <col min="3" max="4" width="10.8515625" style="3" customWidth="1"/>
    <col min="5" max="16384" width="11.421875" style="3" customWidth="1"/>
  </cols>
  <sheetData>
    <row r="1" ht="19.5" customHeight="1">
      <c r="A1" s="29" t="s">
        <v>84</v>
      </c>
    </row>
    <row r="2" spans="2:4" ht="18">
      <c r="B2" s="148" t="s">
        <v>64</v>
      </c>
      <c r="C2" s="148"/>
      <c r="D2" s="44"/>
    </row>
    <row r="4" spans="2:7" ht="31.5" customHeight="1">
      <c r="B4" s="120" t="s">
        <v>66</v>
      </c>
      <c r="C4" s="120" t="s">
        <v>132</v>
      </c>
      <c r="D4" s="120" t="s">
        <v>133</v>
      </c>
      <c r="E4" s="120" t="s">
        <v>134</v>
      </c>
      <c r="F4" s="120" t="s">
        <v>135</v>
      </c>
      <c r="G4" s="120" t="s">
        <v>122</v>
      </c>
    </row>
    <row r="5" spans="2:7" ht="13.5">
      <c r="B5" s="79" t="s">
        <v>14</v>
      </c>
      <c r="C5" s="80">
        <v>1</v>
      </c>
      <c r="D5" s="81">
        <v>0</v>
      </c>
      <c r="E5" s="80">
        <v>0</v>
      </c>
      <c r="F5" s="80">
        <v>1</v>
      </c>
      <c r="G5" s="82">
        <f>SUM(C5:F5)</f>
        <v>2</v>
      </c>
    </row>
    <row r="6" spans="2:7" ht="13.5">
      <c r="B6" s="79" t="s">
        <v>15</v>
      </c>
      <c r="C6" s="80">
        <v>2</v>
      </c>
      <c r="D6" s="81">
        <v>0</v>
      </c>
      <c r="E6" s="80">
        <v>0</v>
      </c>
      <c r="F6" s="80">
        <v>0</v>
      </c>
      <c r="G6" s="82">
        <f aca="true" t="shared" si="0" ref="G6:G44">SUM(C6:F6)</f>
        <v>2</v>
      </c>
    </row>
    <row r="7" spans="2:7" ht="13.5">
      <c r="B7" s="83" t="s">
        <v>90</v>
      </c>
      <c r="C7" s="80">
        <v>7</v>
      </c>
      <c r="D7" s="81">
        <v>3</v>
      </c>
      <c r="E7" s="80">
        <v>1</v>
      </c>
      <c r="F7" s="80">
        <v>14</v>
      </c>
      <c r="G7" s="82">
        <f t="shared" si="0"/>
        <v>25</v>
      </c>
    </row>
    <row r="8" spans="2:7" ht="13.5">
      <c r="B8" s="79" t="s">
        <v>9</v>
      </c>
      <c r="C8" s="80">
        <v>186</v>
      </c>
      <c r="D8" s="81">
        <v>145</v>
      </c>
      <c r="E8" s="80">
        <v>82</v>
      </c>
      <c r="F8" s="80">
        <v>124</v>
      </c>
      <c r="G8" s="82">
        <f t="shared" si="0"/>
        <v>537</v>
      </c>
    </row>
    <row r="9" spans="2:7" ht="13.5">
      <c r="B9" s="79" t="s">
        <v>156</v>
      </c>
      <c r="C9" s="80">
        <v>4</v>
      </c>
      <c r="D9" s="81">
        <v>3</v>
      </c>
      <c r="E9" s="80">
        <v>0</v>
      </c>
      <c r="F9" s="80">
        <v>6</v>
      </c>
      <c r="G9" s="82">
        <f t="shared" si="0"/>
        <v>13</v>
      </c>
    </row>
    <row r="10" spans="2:7" ht="13.5">
      <c r="B10" s="79" t="s">
        <v>207</v>
      </c>
      <c r="C10" s="80">
        <v>0</v>
      </c>
      <c r="D10" s="81">
        <v>0</v>
      </c>
      <c r="E10" s="80">
        <v>0</v>
      </c>
      <c r="F10" s="80">
        <v>1</v>
      </c>
      <c r="G10" s="82">
        <f t="shared" si="0"/>
        <v>1</v>
      </c>
    </row>
    <row r="11" spans="2:7" ht="13.5">
      <c r="B11" s="79" t="s">
        <v>16</v>
      </c>
      <c r="C11" s="122">
        <v>3</v>
      </c>
      <c r="D11" s="123">
        <v>1</v>
      </c>
      <c r="E11" s="122">
        <v>0</v>
      </c>
      <c r="F11" s="122">
        <v>0</v>
      </c>
      <c r="G11" s="124">
        <f t="shared" si="0"/>
        <v>4</v>
      </c>
    </row>
    <row r="12" spans="2:7" ht="13.5">
      <c r="B12" s="83" t="s">
        <v>91</v>
      </c>
      <c r="C12" s="80">
        <v>1</v>
      </c>
      <c r="D12" s="81">
        <v>0</v>
      </c>
      <c r="E12" s="81">
        <v>7</v>
      </c>
      <c r="F12" s="80">
        <v>0</v>
      </c>
      <c r="G12" s="82">
        <f t="shared" si="0"/>
        <v>8</v>
      </c>
    </row>
    <row r="13" spans="2:7" ht="13.5">
      <c r="B13" s="83" t="s">
        <v>208</v>
      </c>
      <c r="C13" s="80">
        <v>0</v>
      </c>
      <c r="D13" s="81">
        <v>2</v>
      </c>
      <c r="E13" s="81">
        <v>5</v>
      </c>
      <c r="F13" s="80">
        <v>2</v>
      </c>
      <c r="G13" s="82">
        <f t="shared" si="0"/>
        <v>9</v>
      </c>
    </row>
    <row r="14" spans="2:7" ht="13.5">
      <c r="B14" s="79" t="s">
        <v>10</v>
      </c>
      <c r="C14" s="80">
        <v>4</v>
      </c>
      <c r="D14" s="81">
        <v>1</v>
      </c>
      <c r="E14" s="80">
        <v>1</v>
      </c>
      <c r="F14" s="80">
        <v>4</v>
      </c>
      <c r="G14" s="82">
        <f t="shared" si="0"/>
        <v>10</v>
      </c>
    </row>
    <row r="15" spans="2:7" ht="13.5">
      <c r="B15" s="79" t="s">
        <v>11</v>
      </c>
      <c r="C15" s="80">
        <v>17</v>
      </c>
      <c r="D15" s="81">
        <v>11</v>
      </c>
      <c r="E15" s="80">
        <v>13</v>
      </c>
      <c r="F15" s="80">
        <v>25</v>
      </c>
      <c r="G15" s="82">
        <f t="shared" si="0"/>
        <v>66</v>
      </c>
    </row>
    <row r="16" spans="2:7" ht="13.5">
      <c r="B16" s="79" t="s">
        <v>17</v>
      </c>
      <c r="C16" s="80">
        <v>5</v>
      </c>
      <c r="D16" s="81">
        <v>5</v>
      </c>
      <c r="E16" s="80">
        <v>4</v>
      </c>
      <c r="F16" s="80">
        <v>5</v>
      </c>
      <c r="G16" s="82">
        <f t="shared" si="0"/>
        <v>19</v>
      </c>
    </row>
    <row r="17" spans="2:7" ht="13.5">
      <c r="B17" s="79" t="s">
        <v>110</v>
      </c>
      <c r="C17" s="80">
        <v>15</v>
      </c>
      <c r="D17" s="81">
        <v>9</v>
      </c>
      <c r="E17" s="80">
        <v>8</v>
      </c>
      <c r="F17" s="80">
        <v>14</v>
      </c>
      <c r="G17" s="82">
        <f t="shared" si="0"/>
        <v>46</v>
      </c>
    </row>
    <row r="18" spans="2:7" ht="13.5">
      <c r="B18" s="79" t="s">
        <v>111</v>
      </c>
      <c r="C18" s="80">
        <v>0</v>
      </c>
      <c r="D18" s="81">
        <v>1</v>
      </c>
      <c r="E18" s="80">
        <v>0</v>
      </c>
      <c r="F18" s="80">
        <v>0</v>
      </c>
      <c r="G18" s="82">
        <f t="shared" si="0"/>
        <v>1</v>
      </c>
    </row>
    <row r="19" spans="2:7" ht="13.5">
      <c r="B19" s="79" t="s">
        <v>18</v>
      </c>
      <c r="C19" s="80">
        <v>0</v>
      </c>
      <c r="D19" s="81">
        <v>0</v>
      </c>
      <c r="E19" s="80">
        <v>1</v>
      </c>
      <c r="F19" s="80">
        <v>0</v>
      </c>
      <c r="G19" s="82">
        <f t="shared" si="0"/>
        <v>1</v>
      </c>
    </row>
    <row r="20" spans="2:7" ht="13.5">
      <c r="B20" s="79" t="s">
        <v>19</v>
      </c>
      <c r="C20" s="80">
        <v>5</v>
      </c>
      <c r="D20" s="81">
        <v>2</v>
      </c>
      <c r="E20" s="80">
        <v>1</v>
      </c>
      <c r="F20" s="80"/>
      <c r="G20" s="82">
        <f t="shared" si="0"/>
        <v>8</v>
      </c>
    </row>
    <row r="21" spans="2:7" ht="13.5">
      <c r="B21" s="79" t="s">
        <v>209</v>
      </c>
      <c r="C21" s="80">
        <v>0</v>
      </c>
      <c r="D21" s="81">
        <v>0</v>
      </c>
      <c r="E21" s="80">
        <v>0</v>
      </c>
      <c r="F21" s="80">
        <v>1</v>
      </c>
      <c r="G21" s="121">
        <f t="shared" si="0"/>
        <v>1</v>
      </c>
    </row>
    <row r="22" spans="2:7" ht="13.5">
      <c r="B22" s="79" t="s">
        <v>157</v>
      </c>
      <c r="C22" s="80">
        <v>0</v>
      </c>
      <c r="D22" s="81">
        <v>0</v>
      </c>
      <c r="E22" s="80">
        <v>2</v>
      </c>
      <c r="F22" s="80">
        <v>0</v>
      </c>
      <c r="G22" s="82">
        <f t="shared" si="0"/>
        <v>2</v>
      </c>
    </row>
    <row r="23" spans="2:7" ht="13.5">
      <c r="B23" s="79" t="s">
        <v>20</v>
      </c>
      <c r="C23" s="80">
        <v>1</v>
      </c>
      <c r="D23" s="81">
        <v>0</v>
      </c>
      <c r="E23" s="80">
        <v>0</v>
      </c>
      <c r="F23" s="80">
        <v>1</v>
      </c>
      <c r="G23" s="82">
        <f t="shared" si="0"/>
        <v>2</v>
      </c>
    </row>
    <row r="24" spans="2:7" ht="13.5">
      <c r="B24" s="83" t="s">
        <v>3</v>
      </c>
      <c r="C24" s="80">
        <v>0</v>
      </c>
      <c r="D24" s="81">
        <v>1</v>
      </c>
      <c r="E24" s="80">
        <v>0</v>
      </c>
      <c r="F24" s="80">
        <v>0</v>
      </c>
      <c r="G24" s="82">
        <f t="shared" si="0"/>
        <v>1</v>
      </c>
    </row>
    <row r="25" spans="2:7" ht="13.5">
      <c r="B25" s="79" t="s">
        <v>112</v>
      </c>
      <c r="C25" s="80">
        <v>1</v>
      </c>
      <c r="D25" s="71">
        <v>0</v>
      </c>
      <c r="E25" s="80">
        <v>0</v>
      </c>
      <c r="F25" s="80">
        <v>0</v>
      </c>
      <c r="G25" s="82">
        <f t="shared" si="0"/>
        <v>1</v>
      </c>
    </row>
    <row r="26" spans="2:7" ht="13.5">
      <c r="B26" s="83" t="s">
        <v>96</v>
      </c>
      <c r="C26" s="80">
        <v>2</v>
      </c>
      <c r="D26" s="81">
        <v>0</v>
      </c>
      <c r="E26" s="80">
        <v>0</v>
      </c>
      <c r="F26" s="80">
        <v>0</v>
      </c>
      <c r="G26" s="82">
        <f t="shared" si="0"/>
        <v>2</v>
      </c>
    </row>
    <row r="27" spans="2:7" ht="13.5">
      <c r="B27" s="79" t="s">
        <v>21</v>
      </c>
      <c r="C27" s="80">
        <v>1</v>
      </c>
      <c r="D27" s="71">
        <v>0</v>
      </c>
      <c r="E27" s="80">
        <v>0</v>
      </c>
      <c r="F27" s="80">
        <v>2</v>
      </c>
      <c r="G27" s="82">
        <f t="shared" si="0"/>
        <v>3</v>
      </c>
    </row>
    <row r="28" spans="2:7" ht="13.5">
      <c r="B28" s="79" t="s">
        <v>210</v>
      </c>
      <c r="C28" s="80">
        <v>0</v>
      </c>
      <c r="D28" s="71">
        <v>0</v>
      </c>
      <c r="E28" s="80">
        <v>0</v>
      </c>
      <c r="F28" s="80">
        <v>1</v>
      </c>
      <c r="G28" s="82">
        <f t="shared" si="0"/>
        <v>1</v>
      </c>
    </row>
    <row r="29" spans="2:7" ht="13.5">
      <c r="B29" s="79" t="s">
        <v>22</v>
      </c>
      <c r="C29" s="80">
        <v>21</v>
      </c>
      <c r="D29" s="81">
        <v>16</v>
      </c>
      <c r="E29" s="80">
        <v>0</v>
      </c>
      <c r="F29" s="80">
        <v>5</v>
      </c>
      <c r="G29" s="82">
        <f t="shared" si="0"/>
        <v>42</v>
      </c>
    </row>
    <row r="30" spans="2:7" ht="13.5">
      <c r="B30" s="79" t="s">
        <v>93</v>
      </c>
      <c r="C30" s="80">
        <v>0</v>
      </c>
      <c r="D30" s="81">
        <v>1</v>
      </c>
      <c r="E30" s="80">
        <v>1</v>
      </c>
      <c r="F30" s="80">
        <v>2</v>
      </c>
      <c r="G30" s="82">
        <f t="shared" si="0"/>
        <v>4</v>
      </c>
    </row>
    <row r="31" spans="2:7" ht="13.5">
      <c r="B31" s="79" t="s">
        <v>139</v>
      </c>
      <c r="C31" s="80">
        <v>1</v>
      </c>
      <c r="D31" s="81"/>
      <c r="E31" s="80"/>
      <c r="F31" s="80"/>
      <c r="G31" s="82">
        <f t="shared" si="0"/>
        <v>1</v>
      </c>
    </row>
    <row r="32" spans="2:7" ht="13.5">
      <c r="B32" s="79" t="s">
        <v>23</v>
      </c>
      <c r="C32" s="80">
        <v>15</v>
      </c>
      <c r="D32" s="81">
        <v>13</v>
      </c>
      <c r="E32" s="80">
        <v>8</v>
      </c>
      <c r="F32" s="80">
        <v>13</v>
      </c>
      <c r="G32" s="82">
        <f t="shared" si="0"/>
        <v>49</v>
      </c>
    </row>
    <row r="33" spans="2:7" ht="13.5">
      <c r="B33" s="79" t="s">
        <v>158</v>
      </c>
      <c r="C33" s="80">
        <v>0</v>
      </c>
      <c r="D33" s="81">
        <v>1</v>
      </c>
      <c r="E33" s="80">
        <v>0</v>
      </c>
      <c r="F33" s="80">
        <v>0</v>
      </c>
      <c r="G33" s="82">
        <f t="shared" si="0"/>
        <v>1</v>
      </c>
    </row>
    <row r="34" spans="2:7" ht="13.5">
      <c r="B34" s="79" t="s">
        <v>211</v>
      </c>
      <c r="C34" s="80">
        <v>5</v>
      </c>
      <c r="D34" s="81">
        <v>5</v>
      </c>
      <c r="E34" s="80">
        <v>0</v>
      </c>
      <c r="F34" s="80">
        <v>3</v>
      </c>
      <c r="G34" s="82">
        <f t="shared" si="0"/>
        <v>13</v>
      </c>
    </row>
    <row r="35" spans="2:7" ht="13.5">
      <c r="B35" s="79" t="s">
        <v>159</v>
      </c>
      <c r="C35" s="80">
        <v>0</v>
      </c>
      <c r="D35" s="81">
        <v>0</v>
      </c>
      <c r="E35" s="80">
        <v>1</v>
      </c>
      <c r="F35" s="80">
        <v>2</v>
      </c>
      <c r="G35" s="82">
        <f t="shared" si="0"/>
        <v>3</v>
      </c>
    </row>
    <row r="36" spans="2:7" ht="13.5">
      <c r="B36" s="79" t="s">
        <v>160</v>
      </c>
      <c r="C36" s="80">
        <v>0</v>
      </c>
      <c r="D36" s="81">
        <v>0</v>
      </c>
      <c r="E36" s="80">
        <v>1</v>
      </c>
      <c r="F36" s="80">
        <v>1</v>
      </c>
      <c r="G36" s="82">
        <f t="shared" si="0"/>
        <v>2</v>
      </c>
    </row>
    <row r="37" spans="2:7" ht="13.5">
      <c r="B37" s="79" t="s">
        <v>24</v>
      </c>
      <c r="C37" s="80">
        <v>6</v>
      </c>
      <c r="D37" s="81">
        <v>6</v>
      </c>
      <c r="E37" s="80">
        <v>8</v>
      </c>
      <c r="F37" s="80">
        <v>18</v>
      </c>
      <c r="G37" s="82">
        <f t="shared" si="0"/>
        <v>38</v>
      </c>
    </row>
    <row r="38" spans="2:7" ht="13.5">
      <c r="B38" s="79" t="s">
        <v>25</v>
      </c>
      <c r="C38" s="80">
        <v>4</v>
      </c>
      <c r="D38" s="81">
        <v>4</v>
      </c>
      <c r="E38" s="80">
        <v>3</v>
      </c>
      <c r="F38" s="80">
        <v>2</v>
      </c>
      <c r="G38" s="82">
        <f t="shared" si="0"/>
        <v>13</v>
      </c>
    </row>
    <row r="39" spans="2:7" ht="13.5">
      <c r="B39" s="79" t="s">
        <v>26</v>
      </c>
      <c r="C39" s="80">
        <v>1</v>
      </c>
      <c r="D39" s="81">
        <v>4</v>
      </c>
      <c r="E39" s="80">
        <v>0</v>
      </c>
      <c r="F39" s="80">
        <v>0</v>
      </c>
      <c r="G39" s="82">
        <f t="shared" si="0"/>
        <v>5</v>
      </c>
    </row>
    <row r="40" spans="2:7" ht="13.5">
      <c r="B40" s="83" t="s">
        <v>92</v>
      </c>
      <c r="C40" s="80">
        <v>3</v>
      </c>
      <c r="D40" s="81">
        <v>0</v>
      </c>
      <c r="E40" s="80">
        <v>0</v>
      </c>
      <c r="F40" s="80">
        <v>1</v>
      </c>
      <c r="G40" s="82">
        <f t="shared" si="0"/>
        <v>4</v>
      </c>
    </row>
    <row r="41" spans="2:7" ht="13.5">
      <c r="B41" s="83" t="s">
        <v>106</v>
      </c>
      <c r="C41" s="80">
        <v>0</v>
      </c>
      <c r="D41" s="81">
        <v>0</v>
      </c>
      <c r="E41" s="80">
        <v>1</v>
      </c>
      <c r="F41" s="80">
        <v>0</v>
      </c>
      <c r="G41" s="82">
        <f t="shared" si="0"/>
        <v>1</v>
      </c>
    </row>
    <row r="42" spans="1:7" ht="19.5" customHeight="1">
      <c r="A42"/>
      <c r="B42" s="83" t="s">
        <v>161</v>
      </c>
      <c r="C42" s="80">
        <v>0</v>
      </c>
      <c r="D42" s="81">
        <v>0</v>
      </c>
      <c r="E42" s="80">
        <v>1</v>
      </c>
      <c r="F42" s="80">
        <v>0</v>
      </c>
      <c r="G42" s="82">
        <f t="shared" si="0"/>
        <v>1</v>
      </c>
    </row>
    <row r="43" spans="2:7" ht="13.5">
      <c r="B43" s="79" t="s">
        <v>98</v>
      </c>
      <c r="C43" s="80">
        <v>3</v>
      </c>
      <c r="D43" s="81">
        <v>5</v>
      </c>
      <c r="E43" s="80">
        <v>3</v>
      </c>
      <c r="F43" s="80">
        <v>7</v>
      </c>
      <c r="G43" s="82">
        <f t="shared" si="0"/>
        <v>18</v>
      </c>
    </row>
    <row r="44" spans="2:7" ht="13.5">
      <c r="B44" s="79" t="s">
        <v>97</v>
      </c>
      <c r="C44" s="80">
        <v>22</v>
      </c>
      <c r="D44" s="81">
        <v>20</v>
      </c>
      <c r="E44" s="80">
        <v>8</v>
      </c>
      <c r="F44" s="80">
        <v>5</v>
      </c>
      <c r="G44" s="82">
        <f t="shared" si="0"/>
        <v>55</v>
      </c>
    </row>
    <row r="45" spans="2:7" ht="13.5">
      <c r="B45" s="84" t="s">
        <v>162</v>
      </c>
      <c r="C45" s="85">
        <f>SUM(C5:C44)</f>
        <v>336</v>
      </c>
      <c r="D45" s="85">
        <f>SUM(D5:D44)</f>
        <v>259</v>
      </c>
      <c r="E45" s="85">
        <f>SUM(E5:E44)</f>
        <v>160</v>
      </c>
      <c r="F45" s="85">
        <f>SUM(F5:F44)</f>
        <v>260</v>
      </c>
      <c r="G45" s="86">
        <f>SUM(G5:G44)</f>
        <v>1015</v>
      </c>
    </row>
    <row r="46" spans="2:7" ht="13.5">
      <c r="B46" s="103"/>
      <c r="C46" s="104"/>
      <c r="D46" s="104"/>
      <c r="E46" s="104"/>
      <c r="F46" s="104"/>
      <c r="G46" s="105"/>
    </row>
    <row r="47" spans="1:7" ht="18">
      <c r="A47"/>
      <c r="B47" s="148" t="s">
        <v>188</v>
      </c>
      <c r="C47" s="148"/>
      <c r="D47" s="104"/>
      <c r="E47" s="104"/>
      <c r="F47" s="104"/>
      <c r="G47" s="105"/>
    </row>
    <row r="48" spans="2:3" ht="9" customHeight="1" thickBot="1">
      <c r="B48" s="45"/>
      <c r="C48" s="45"/>
    </row>
    <row r="49" spans="2:7" ht="30.75" customHeight="1" thickBot="1">
      <c r="B49" s="125" t="s">
        <v>66</v>
      </c>
      <c r="C49" s="126" t="s">
        <v>132</v>
      </c>
      <c r="D49" s="127" t="s">
        <v>133</v>
      </c>
      <c r="E49" s="127" t="s">
        <v>134</v>
      </c>
      <c r="F49" s="128" t="s">
        <v>135</v>
      </c>
      <c r="G49" s="120" t="s">
        <v>122</v>
      </c>
    </row>
    <row r="50" spans="2:7" ht="13.5">
      <c r="B50" s="87" t="s">
        <v>163</v>
      </c>
      <c r="C50" s="88">
        <v>1</v>
      </c>
      <c r="D50" s="89">
        <v>1</v>
      </c>
      <c r="E50" s="90">
        <v>0</v>
      </c>
      <c r="F50" s="91">
        <v>1</v>
      </c>
      <c r="G50" s="92">
        <f>SUM(C50:F50)</f>
        <v>3</v>
      </c>
    </row>
    <row r="51" spans="2:7" ht="13.5">
      <c r="B51" s="87" t="s">
        <v>9</v>
      </c>
      <c r="C51" s="88">
        <v>2</v>
      </c>
      <c r="D51" s="89">
        <v>2</v>
      </c>
      <c r="E51" s="90">
        <v>2</v>
      </c>
      <c r="F51" s="91">
        <v>4</v>
      </c>
      <c r="G51" s="92">
        <f>SUM(C51:F51)</f>
        <v>10</v>
      </c>
    </row>
    <row r="52" spans="2:7" ht="13.5">
      <c r="B52" s="79" t="s">
        <v>10</v>
      </c>
      <c r="C52" s="93">
        <v>2</v>
      </c>
      <c r="D52" s="89">
        <v>0</v>
      </c>
      <c r="E52" s="90">
        <v>0</v>
      </c>
      <c r="F52" s="91">
        <v>2</v>
      </c>
      <c r="G52" s="92">
        <f aca="true" t="shared" si="1" ref="G52:G60">SUM(C52:F52)</f>
        <v>4</v>
      </c>
    </row>
    <row r="53" spans="2:7" ht="13.5">
      <c r="B53" s="79" t="s">
        <v>211</v>
      </c>
      <c r="C53" s="93">
        <v>0</v>
      </c>
      <c r="D53" s="89">
        <v>0</v>
      </c>
      <c r="E53" s="90">
        <v>0</v>
      </c>
      <c r="F53" s="91">
        <v>1</v>
      </c>
      <c r="G53" s="129">
        <f t="shared" si="1"/>
        <v>1</v>
      </c>
    </row>
    <row r="54" spans="2:7" ht="13.5">
      <c r="B54" s="79" t="s">
        <v>11</v>
      </c>
      <c r="C54" s="93">
        <v>1</v>
      </c>
      <c r="D54" s="89">
        <v>0</v>
      </c>
      <c r="E54" s="90">
        <v>0</v>
      </c>
      <c r="F54" s="91">
        <v>0</v>
      </c>
      <c r="G54" s="92">
        <f t="shared" si="1"/>
        <v>1</v>
      </c>
    </row>
    <row r="55" spans="2:7" ht="13.5">
      <c r="B55" s="79" t="s">
        <v>12</v>
      </c>
      <c r="C55" s="93">
        <v>2</v>
      </c>
      <c r="D55" s="89">
        <v>0</v>
      </c>
      <c r="E55" s="90">
        <v>1</v>
      </c>
      <c r="F55" s="91">
        <v>2</v>
      </c>
      <c r="G55" s="92">
        <f t="shared" si="1"/>
        <v>5</v>
      </c>
    </row>
    <row r="56" spans="2:7" ht="13.5">
      <c r="B56" s="79" t="s">
        <v>13</v>
      </c>
      <c r="C56" s="93">
        <v>5</v>
      </c>
      <c r="D56" s="89">
        <v>5</v>
      </c>
      <c r="E56" s="90">
        <v>4</v>
      </c>
      <c r="F56" s="91">
        <v>5</v>
      </c>
      <c r="G56" s="92">
        <f t="shared" si="1"/>
        <v>19</v>
      </c>
    </row>
    <row r="57" spans="2:7" ht="13.5">
      <c r="B57" s="79" t="s">
        <v>140</v>
      </c>
      <c r="C57" s="93">
        <v>1</v>
      </c>
      <c r="D57" s="89">
        <v>0</v>
      </c>
      <c r="E57" s="90">
        <v>1</v>
      </c>
      <c r="F57" s="91">
        <v>0</v>
      </c>
      <c r="G57" s="92">
        <f t="shared" si="1"/>
        <v>2</v>
      </c>
    </row>
    <row r="58" spans="2:7" ht="13.5">
      <c r="B58" s="79" t="s">
        <v>164</v>
      </c>
      <c r="C58" s="93">
        <v>0</v>
      </c>
      <c r="D58" s="89">
        <v>0</v>
      </c>
      <c r="E58" s="90">
        <v>1</v>
      </c>
      <c r="F58" s="91">
        <v>0</v>
      </c>
      <c r="G58" s="92">
        <f t="shared" si="1"/>
        <v>1</v>
      </c>
    </row>
    <row r="59" spans="2:7" ht="13.5">
      <c r="B59" s="79" t="s">
        <v>165</v>
      </c>
      <c r="C59" s="93">
        <v>0</v>
      </c>
      <c r="D59" s="89">
        <v>1</v>
      </c>
      <c r="E59" s="80">
        <v>0</v>
      </c>
      <c r="F59" s="94">
        <v>0</v>
      </c>
      <c r="G59" s="92">
        <f t="shared" si="1"/>
        <v>1</v>
      </c>
    </row>
    <row r="60" spans="2:7" ht="14.25" thickBot="1">
      <c r="B60" s="95" t="s">
        <v>166</v>
      </c>
      <c r="C60" s="96">
        <v>1</v>
      </c>
      <c r="D60" s="97">
        <v>0</v>
      </c>
      <c r="E60" s="98">
        <v>0</v>
      </c>
      <c r="F60" s="99">
        <v>0</v>
      </c>
      <c r="G60" s="92">
        <f t="shared" si="1"/>
        <v>1</v>
      </c>
    </row>
    <row r="61" spans="2:7" ht="14.25" thickBot="1">
      <c r="B61" s="100" t="s">
        <v>4</v>
      </c>
      <c r="C61" s="101">
        <f>SUM(C50:C60)</f>
        <v>15</v>
      </c>
      <c r="D61" s="101">
        <f>SUM(D50:D60)</f>
        <v>9</v>
      </c>
      <c r="E61" s="101">
        <f>SUM(E50:E60)</f>
        <v>9</v>
      </c>
      <c r="F61" s="101">
        <f>SUM(F50:F60)</f>
        <v>15</v>
      </c>
      <c r="G61" s="102">
        <f>SUM(G50:G60)</f>
        <v>48</v>
      </c>
    </row>
  </sheetData>
  <sheetProtection/>
  <mergeCells count="2">
    <mergeCell ref="B2:C2"/>
    <mergeCell ref="B47:C47"/>
  </mergeCells>
  <hyperlinks>
    <hyperlink ref="A1" location="portada!A1" display="Portada"/>
  </hyperlinks>
  <printOptions/>
  <pageMargins left="0.3" right="0.17" top="0.34" bottom="0.17" header="0" footer="0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00390625" style="3" customWidth="1"/>
    <col min="2" max="2" width="48.421875" style="3" customWidth="1"/>
    <col min="3" max="3" width="10.00390625" style="3" customWidth="1"/>
    <col min="4" max="16384" width="11.421875" style="3" customWidth="1"/>
  </cols>
  <sheetData>
    <row r="1" ht="19.5" customHeight="1">
      <c r="A1" s="140" t="s">
        <v>84</v>
      </c>
    </row>
    <row r="2" spans="2:3" ht="18">
      <c r="B2" s="148" t="s">
        <v>99</v>
      </c>
      <c r="C2" s="148"/>
    </row>
    <row r="3" ht="13.5" thickBot="1"/>
    <row r="4" spans="2:7" ht="28.5" customHeight="1" thickBot="1">
      <c r="B4" s="130" t="s">
        <v>65</v>
      </c>
      <c r="C4" s="127" t="s">
        <v>132</v>
      </c>
      <c r="D4" s="127" t="s">
        <v>133</v>
      </c>
      <c r="E4" s="127" t="s">
        <v>134</v>
      </c>
      <c r="F4" s="128" t="s">
        <v>135</v>
      </c>
      <c r="G4" s="127" t="s">
        <v>122</v>
      </c>
    </row>
    <row r="5" spans="2:7" ht="12.75">
      <c r="B5" s="46" t="s">
        <v>167</v>
      </c>
      <c r="C5" s="19">
        <v>2</v>
      </c>
      <c r="D5" s="19">
        <v>0</v>
      </c>
      <c r="E5" s="47">
        <v>0</v>
      </c>
      <c r="F5" s="54">
        <v>0</v>
      </c>
      <c r="G5" s="18">
        <f>SUM(C5:F5)</f>
        <v>2</v>
      </c>
    </row>
    <row r="6" spans="2:7" ht="12.75">
      <c r="B6" s="46" t="s">
        <v>168</v>
      </c>
      <c r="C6" s="19">
        <v>0</v>
      </c>
      <c r="D6" s="19">
        <v>0</v>
      </c>
      <c r="E6" s="47">
        <v>3</v>
      </c>
      <c r="F6" s="54">
        <v>0</v>
      </c>
      <c r="G6" s="18">
        <f aca="true" t="shared" si="0" ref="G6:G58">SUM(C6:F6)</f>
        <v>3</v>
      </c>
    </row>
    <row r="7" spans="2:7" ht="12.75">
      <c r="B7" s="46" t="s">
        <v>169</v>
      </c>
      <c r="C7" s="19">
        <v>0</v>
      </c>
      <c r="D7" s="19">
        <v>0</v>
      </c>
      <c r="E7" s="47">
        <v>1</v>
      </c>
      <c r="F7" s="54">
        <v>0</v>
      </c>
      <c r="G7" s="18">
        <f t="shared" si="0"/>
        <v>1</v>
      </c>
    </row>
    <row r="8" spans="2:7" ht="12.75">
      <c r="B8" s="46" t="s">
        <v>212</v>
      </c>
      <c r="C8" s="19">
        <v>0</v>
      </c>
      <c r="D8" s="19">
        <v>0</v>
      </c>
      <c r="E8" s="47">
        <v>0</v>
      </c>
      <c r="F8" s="54">
        <v>1</v>
      </c>
      <c r="G8" s="18">
        <f t="shared" si="0"/>
        <v>1</v>
      </c>
    </row>
    <row r="9" spans="2:7" ht="12.75">
      <c r="B9" s="46" t="s">
        <v>141</v>
      </c>
      <c r="C9" s="19">
        <v>3</v>
      </c>
      <c r="D9" s="19">
        <v>3</v>
      </c>
      <c r="E9" s="47">
        <v>4</v>
      </c>
      <c r="F9" s="54">
        <v>6</v>
      </c>
      <c r="G9" s="18">
        <f t="shared" si="0"/>
        <v>16</v>
      </c>
    </row>
    <row r="10" spans="2:7" ht="12.75">
      <c r="B10" s="46" t="s">
        <v>170</v>
      </c>
      <c r="C10" s="19">
        <v>3</v>
      </c>
      <c r="D10" s="19">
        <v>0</v>
      </c>
      <c r="E10" s="47">
        <v>0</v>
      </c>
      <c r="F10" s="54">
        <v>1</v>
      </c>
      <c r="G10" s="18">
        <f t="shared" si="0"/>
        <v>4</v>
      </c>
    </row>
    <row r="11" spans="2:7" ht="12.75">
      <c r="B11" s="46" t="s">
        <v>171</v>
      </c>
      <c r="C11" s="19">
        <v>0</v>
      </c>
      <c r="D11" s="19">
        <v>0</v>
      </c>
      <c r="E11" s="47">
        <v>1</v>
      </c>
      <c r="F11" s="54">
        <v>0</v>
      </c>
      <c r="G11" s="18">
        <f t="shared" si="0"/>
        <v>1</v>
      </c>
    </row>
    <row r="12" spans="2:7" ht="12.75">
      <c r="B12" s="46" t="s">
        <v>172</v>
      </c>
      <c r="C12" s="19">
        <v>0</v>
      </c>
      <c r="D12" s="19">
        <v>1</v>
      </c>
      <c r="E12" s="47">
        <v>1</v>
      </c>
      <c r="F12" s="54">
        <v>0</v>
      </c>
      <c r="G12" s="18">
        <f t="shared" si="0"/>
        <v>2</v>
      </c>
    </row>
    <row r="13" spans="2:7" ht="12.75">
      <c r="B13" s="46" t="s">
        <v>213</v>
      </c>
      <c r="C13" s="19">
        <v>0</v>
      </c>
      <c r="D13" s="19">
        <v>0</v>
      </c>
      <c r="E13" s="47">
        <v>1</v>
      </c>
      <c r="F13" s="54">
        <v>3</v>
      </c>
      <c r="G13" s="18">
        <f t="shared" si="0"/>
        <v>4</v>
      </c>
    </row>
    <row r="14" spans="2:7" ht="12.75">
      <c r="B14" s="48" t="s">
        <v>8</v>
      </c>
      <c r="C14" s="10">
        <v>1</v>
      </c>
      <c r="D14" s="10">
        <v>6</v>
      </c>
      <c r="E14" s="49">
        <v>3</v>
      </c>
      <c r="F14" s="55">
        <v>1</v>
      </c>
      <c r="G14" s="18">
        <f t="shared" si="0"/>
        <v>11</v>
      </c>
    </row>
    <row r="15" spans="2:7" ht="12.75">
      <c r="B15" s="48" t="s">
        <v>173</v>
      </c>
      <c r="C15" s="10">
        <v>0</v>
      </c>
      <c r="D15" s="10">
        <v>0</v>
      </c>
      <c r="E15" s="49">
        <v>5</v>
      </c>
      <c r="F15" s="55">
        <v>2</v>
      </c>
      <c r="G15" s="18">
        <f t="shared" si="0"/>
        <v>7</v>
      </c>
    </row>
    <row r="16" spans="2:7" ht="12.75">
      <c r="B16" s="48" t="s">
        <v>100</v>
      </c>
      <c r="C16" s="10">
        <v>0</v>
      </c>
      <c r="D16" s="10">
        <v>0</v>
      </c>
      <c r="E16" s="49">
        <v>0</v>
      </c>
      <c r="F16" s="55">
        <v>0</v>
      </c>
      <c r="G16" s="18">
        <f t="shared" si="0"/>
        <v>0</v>
      </c>
    </row>
    <row r="17" spans="2:7" ht="12.75">
      <c r="B17" s="48" t="s">
        <v>56</v>
      </c>
      <c r="C17" s="10">
        <v>1</v>
      </c>
      <c r="D17" s="10">
        <v>2</v>
      </c>
      <c r="E17" s="49">
        <v>2</v>
      </c>
      <c r="F17" s="55">
        <v>0</v>
      </c>
      <c r="G17" s="18">
        <f t="shared" si="0"/>
        <v>5</v>
      </c>
    </row>
    <row r="18" spans="2:7" ht="12.75">
      <c r="B18" s="48" t="s">
        <v>144</v>
      </c>
      <c r="C18" s="10">
        <v>1</v>
      </c>
      <c r="D18" s="10">
        <v>0</v>
      </c>
      <c r="E18" s="49">
        <v>0</v>
      </c>
      <c r="F18" s="55">
        <v>0</v>
      </c>
      <c r="G18" s="18">
        <f t="shared" si="0"/>
        <v>1</v>
      </c>
    </row>
    <row r="19" spans="2:7" ht="12.75">
      <c r="B19" s="48" t="s">
        <v>113</v>
      </c>
      <c r="C19" s="10">
        <v>2</v>
      </c>
      <c r="D19" s="10">
        <v>7</v>
      </c>
      <c r="E19" s="49">
        <v>4</v>
      </c>
      <c r="F19" s="55">
        <v>2</v>
      </c>
      <c r="G19" s="18">
        <f t="shared" si="0"/>
        <v>15</v>
      </c>
    </row>
    <row r="20" spans="2:7" ht="12.75">
      <c r="B20" s="48" t="s">
        <v>5</v>
      </c>
      <c r="C20" s="49">
        <v>17</v>
      </c>
      <c r="D20" s="49">
        <v>9</v>
      </c>
      <c r="E20" s="49">
        <v>10</v>
      </c>
      <c r="F20" s="55">
        <v>18</v>
      </c>
      <c r="G20" s="18">
        <f t="shared" si="0"/>
        <v>54</v>
      </c>
    </row>
    <row r="21" spans="2:7" ht="12.75">
      <c r="B21" s="48" t="s">
        <v>101</v>
      </c>
      <c r="C21" s="49">
        <v>1</v>
      </c>
      <c r="D21" s="49">
        <v>1</v>
      </c>
      <c r="E21" s="49">
        <v>1</v>
      </c>
      <c r="F21" s="55">
        <v>0</v>
      </c>
      <c r="G21" s="18">
        <f t="shared" si="0"/>
        <v>3</v>
      </c>
    </row>
    <row r="22" spans="2:7" ht="12.75">
      <c r="B22" s="48" t="s">
        <v>0</v>
      </c>
      <c r="C22" s="10"/>
      <c r="D22" s="10">
        <v>1</v>
      </c>
      <c r="E22" s="49">
        <v>2</v>
      </c>
      <c r="F22" s="55">
        <v>5</v>
      </c>
      <c r="G22" s="18">
        <f t="shared" si="0"/>
        <v>8</v>
      </c>
    </row>
    <row r="23" spans="2:7" ht="12.75">
      <c r="B23" s="48" t="s">
        <v>142</v>
      </c>
      <c r="C23" s="10">
        <v>2</v>
      </c>
      <c r="D23" s="10">
        <v>1</v>
      </c>
      <c r="E23" s="49">
        <v>3</v>
      </c>
      <c r="F23" s="55">
        <v>5</v>
      </c>
      <c r="G23" s="18">
        <f t="shared" si="0"/>
        <v>11</v>
      </c>
    </row>
    <row r="24" spans="2:7" ht="12.75">
      <c r="B24" s="48" t="s">
        <v>174</v>
      </c>
      <c r="C24" s="10">
        <v>2</v>
      </c>
      <c r="D24" s="10">
        <v>8</v>
      </c>
      <c r="E24" s="49">
        <v>6</v>
      </c>
      <c r="F24" s="55">
        <v>6</v>
      </c>
      <c r="G24" s="18">
        <f t="shared" si="0"/>
        <v>22</v>
      </c>
    </row>
    <row r="25" spans="2:7" s="28" customFormat="1" ht="12.75">
      <c r="B25" s="48" t="s">
        <v>175</v>
      </c>
      <c r="C25" s="10">
        <v>0</v>
      </c>
      <c r="D25" s="10">
        <v>0</v>
      </c>
      <c r="E25" s="49">
        <v>1</v>
      </c>
      <c r="F25" s="55">
        <v>0</v>
      </c>
      <c r="G25" s="18">
        <f t="shared" si="0"/>
        <v>1</v>
      </c>
    </row>
    <row r="26" spans="2:7" ht="12.75">
      <c r="B26" s="48" t="s">
        <v>176</v>
      </c>
      <c r="C26" s="10">
        <v>0</v>
      </c>
      <c r="D26" s="10">
        <v>0</v>
      </c>
      <c r="E26" s="49">
        <v>1</v>
      </c>
      <c r="F26" s="55">
        <v>0</v>
      </c>
      <c r="G26" s="18">
        <f t="shared" si="0"/>
        <v>1</v>
      </c>
    </row>
    <row r="27" spans="2:7" ht="12.75">
      <c r="B27" s="48" t="s">
        <v>177</v>
      </c>
      <c r="C27" s="10">
        <v>13</v>
      </c>
      <c r="D27" s="10">
        <v>12</v>
      </c>
      <c r="E27" s="49">
        <v>3</v>
      </c>
      <c r="F27" s="55">
        <v>12</v>
      </c>
      <c r="G27" s="18">
        <f t="shared" si="0"/>
        <v>40</v>
      </c>
    </row>
    <row r="28" spans="2:7" ht="12.75">
      <c r="B28" s="48" t="s">
        <v>102</v>
      </c>
      <c r="C28" s="10">
        <v>0</v>
      </c>
      <c r="D28" s="10">
        <v>7</v>
      </c>
      <c r="E28" s="49">
        <v>0</v>
      </c>
      <c r="F28" s="55">
        <v>0</v>
      </c>
      <c r="G28" s="18">
        <f t="shared" si="0"/>
        <v>7</v>
      </c>
    </row>
    <row r="29" spans="2:7" ht="12.75">
      <c r="B29" s="48" t="s">
        <v>7</v>
      </c>
      <c r="C29" s="131">
        <v>1</v>
      </c>
      <c r="D29" s="131">
        <v>0</v>
      </c>
      <c r="E29" s="131">
        <v>0</v>
      </c>
      <c r="F29" s="132">
        <v>0</v>
      </c>
      <c r="G29" s="133">
        <f t="shared" si="0"/>
        <v>1</v>
      </c>
    </row>
    <row r="30" spans="2:7" ht="12.75">
      <c r="B30" s="48" t="s">
        <v>3</v>
      </c>
      <c r="C30" s="10">
        <v>4</v>
      </c>
      <c r="D30" s="10">
        <v>4</v>
      </c>
      <c r="E30" s="49">
        <v>5</v>
      </c>
      <c r="F30" s="55">
        <v>2</v>
      </c>
      <c r="G30" s="18">
        <f t="shared" si="0"/>
        <v>15</v>
      </c>
    </row>
    <row r="31" spans="2:7" ht="12.75">
      <c r="B31" s="48" t="s">
        <v>103</v>
      </c>
      <c r="C31" s="10"/>
      <c r="D31" s="10">
        <v>1</v>
      </c>
      <c r="E31" s="49">
        <v>1</v>
      </c>
      <c r="F31" s="55"/>
      <c r="G31" s="18">
        <f>SUM(C31:F31)</f>
        <v>2</v>
      </c>
    </row>
    <row r="32" spans="2:7" ht="12.75">
      <c r="B32" s="48" t="s">
        <v>164</v>
      </c>
      <c r="C32" s="10">
        <v>4</v>
      </c>
      <c r="D32" s="10"/>
      <c r="E32" s="49">
        <v>1</v>
      </c>
      <c r="F32" s="55">
        <v>4</v>
      </c>
      <c r="G32" s="18">
        <f>SUM(C32:F32)</f>
        <v>9</v>
      </c>
    </row>
    <row r="33" spans="2:7" ht="12.75">
      <c r="B33" s="48" t="s">
        <v>104</v>
      </c>
      <c r="C33" s="10">
        <v>1</v>
      </c>
      <c r="D33" s="10">
        <v>2</v>
      </c>
      <c r="E33" s="49">
        <v>0</v>
      </c>
      <c r="F33" s="55">
        <v>0</v>
      </c>
      <c r="G33" s="18">
        <f t="shared" si="0"/>
        <v>3</v>
      </c>
    </row>
    <row r="34" spans="2:7" ht="12.75">
      <c r="B34" s="48" t="s">
        <v>6</v>
      </c>
      <c r="C34" s="10">
        <v>0</v>
      </c>
      <c r="D34" s="10">
        <v>0</v>
      </c>
      <c r="E34" s="49">
        <v>1</v>
      </c>
      <c r="F34" s="55">
        <v>0</v>
      </c>
      <c r="G34" s="18">
        <f t="shared" si="0"/>
        <v>1</v>
      </c>
    </row>
    <row r="35" spans="2:7" ht="12.75">
      <c r="B35" s="48" t="s">
        <v>178</v>
      </c>
      <c r="C35" s="10">
        <v>0</v>
      </c>
      <c r="D35" s="10">
        <v>0</v>
      </c>
      <c r="E35" s="49">
        <v>1</v>
      </c>
      <c r="F35" s="55">
        <v>0</v>
      </c>
      <c r="G35" s="18">
        <f t="shared" si="0"/>
        <v>1</v>
      </c>
    </row>
    <row r="36" spans="2:7" ht="12.75">
      <c r="B36" s="48" t="s">
        <v>179</v>
      </c>
      <c r="C36" s="10">
        <v>0</v>
      </c>
      <c r="D36" s="10">
        <v>0</v>
      </c>
      <c r="E36" s="49">
        <v>1</v>
      </c>
      <c r="F36" s="55">
        <v>0</v>
      </c>
      <c r="G36" s="18">
        <f t="shared" si="0"/>
        <v>1</v>
      </c>
    </row>
    <row r="37" spans="2:7" ht="12.75">
      <c r="B37" s="48" t="s">
        <v>214</v>
      </c>
      <c r="C37" s="10">
        <v>0</v>
      </c>
      <c r="D37" s="10">
        <v>0</v>
      </c>
      <c r="E37" s="49">
        <v>0</v>
      </c>
      <c r="F37" s="55">
        <v>1</v>
      </c>
      <c r="G37" s="18">
        <f t="shared" si="0"/>
        <v>1</v>
      </c>
    </row>
    <row r="38" spans="2:7" ht="12.75">
      <c r="B38" s="48" t="s">
        <v>180</v>
      </c>
      <c r="C38" s="10">
        <v>0</v>
      </c>
      <c r="D38" s="10">
        <v>2</v>
      </c>
      <c r="E38" s="49">
        <v>2</v>
      </c>
      <c r="F38" s="55">
        <v>1</v>
      </c>
      <c r="G38" s="18">
        <f t="shared" si="0"/>
        <v>5</v>
      </c>
    </row>
    <row r="39" spans="2:7" ht="12.75">
      <c r="B39" s="48" t="s">
        <v>107</v>
      </c>
      <c r="C39" s="10">
        <v>1</v>
      </c>
      <c r="D39" s="10">
        <v>0</v>
      </c>
      <c r="E39" s="49">
        <v>1</v>
      </c>
      <c r="F39" s="55">
        <v>0</v>
      </c>
      <c r="G39" s="18">
        <f t="shared" si="0"/>
        <v>2</v>
      </c>
    </row>
    <row r="40" spans="2:7" ht="12.75">
      <c r="B40" s="48" t="s">
        <v>215</v>
      </c>
      <c r="C40" s="10">
        <v>0</v>
      </c>
      <c r="D40" s="10">
        <v>0</v>
      </c>
      <c r="E40" s="49">
        <v>0</v>
      </c>
      <c r="F40" s="55">
        <v>2</v>
      </c>
      <c r="G40" s="18">
        <f t="shared" si="0"/>
        <v>2</v>
      </c>
    </row>
    <row r="41" spans="2:7" ht="12.75">
      <c r="B41" s="48" t="s">
        <v>216</v>
      </c>
      <c r="C41" s="10">
        <v>0</v>
      </c>
      <c r="D41" s="10">
        <v>0</v>
      </c>
      <c r="E41" s="49">
        <v>0</v>
      </c>
      <c r="F41" s="55">
        <v>1</v>
      </c>
      <c r="G41" s="18">
        <f t="shared" si="0"/>
        <v>1</v>
      </c>
    </row>
    <row r="42" spans="2:7" ht="12.75" customHeight="1">
      <c r="B42" s="48" t="s">
        <v>1</v>
      </c>
      <c r="C42" s="49">
        <v>4</v>
      </c>
      <c r="D42" s="49">
        <v>12</v>
      </c>
      <c r="E42" s="49">
        <v>4</v>
      </c>
      <c r="F42" s="55">
        <v>0</v>
      </c>
      <c r="G42" s="18">
        <f t="shared" si="0"/>
        <v>20</v>
      </c>
    </row>
    <row r="43" spans="2:7" ht="12.75">
      <c r="B43" s="48" t="s">
        <v>143</v>
      </c>
      <c r="C43" s="49">
        <v>1</v>
      </c>
      <c r="D43" s="49">
        <v>0</v>
      </c>
      <c r="E43" s="49">
        <v>0</v>
      </c>
      <c r="F43" s="55">
        <v>0</v>
      </c>
      <c r="G43" s="139">
        <f t="shared" si="0"/>
        <v>1</v>
      </c>
    </row>
    <row r="44" spans="2:7" ht="12.75">
      <c r="B44" s="48" t="s">
        <v>181</v>
      </c>
      <c r="C44" s="49">
        <v>2</v>
      </c>
      <c r="D44" s="49">
        <v>3</v>
      </c>
      <c r="E44" s="49">
        <v>6</v>
      </c>
      <c r="F44" s="55">
        <v>2</v>
      </c>
      <c r="G44" s="18">
        <f t="shared" si="0"/>
        <v>13</v>
      </c>
    </row>
    <row r="45" spans="2:7" ht="12.75">
      <c r="B45" s="48" t="s">
        <v>182</v>
      </c>
      <c r="C45" s="10">
        <v>1</v>
      </c>
      <c r="D45" s="10">
        <v>0</v>
      </c>
      <c r="E45" s="49">
        <v>0</v>
      </c>
      <c r="F45" s="55">
        <v>0</v>
      </c>
      <c r="G45" s="18">
        <f t="shared" si="0"/>
        <v>1</v>
      </c>
    </row>
    <row r="46" spans="2:7" ht="12.75">
      <c r="B46" s="48" t="s">
        <v>2</v>
      </c>
      <c r="C46" s="10">
        <v>5</v>
      </c>
      <c r="D46" s="10">
        <v>5</v>
      </c>
      <c r="E46" s="49">
        <v>6</v>
      </c>
      <c r="F46" s="55">
        <v>7</v>
      </c>
      <c r="G46" s="18">
        <f t="shared" si="0"/>
        <v>23</v>
      </c>
    </row>
    <row r="47" spans="2:7" ht="12.75">
      <c r="B47" s="48" t="s">
        <v>55</v>
      </c>
      <c r="C47" s="10">
        <v>1</v>
      </c>
      <c r="D47" s="10">
        <v>1</v>
      </c>
      <c r="E47" s="49">
        <v>3</v>
      </c>
      <c r="F47" s="55">
        <v>0</v>
      </c>
      <c r="G47" s="18">
        <f t="shared" si="0"/>
        <v>5</v>
      </c>
    </row>
    <row r="48" spans="2:7" ht="12.75">
      <c r="B48" s="48" t="s">
        <v>108</v>
      </c>
      <c r="C48" s="10">
        <v>2</v>
      </c>
      <c r="D48" s="10">
        <v>1</v>
      </c>
      <c r="E48" s="49">
        <v>1</v>
      </c>
      <c r="F48" s="55">
        <v>1</v>
      </c>
      <c r="G48" s="18">
        <f t="shared" si="0"/>
        <v>5</v>
      </c>
    </row>
    <row r="49" spans="2:7" ht="12.75">
      <c r="B49" s="48" t="s">
        <v>105</v>
      </c>
      <c r="C49" s="10">
        <v>1</v>
      </c>
      <c r="D49" s="10">
        <v>1</v>
      </c>
      <c r="E49" s="49">
        <v>0</v>
      </c>
      <c r="F49" s="55">
        <v>0</v>
      </c>
      <c r="G49" s="18">
        <f t="shared" si="0"/>
        <v>2</v>
      </c>
    </row>
    <row r="50" spans="2:7" ht="12.75">
      <c r="B50" s="48" t="s">
        <v>183</v>
      </c>
      <c r="C50" s="10">
        <v>0</v>
      </c>
      <c r="D50" s="10">
        <v>1</v>
      </c>
      <c r="E50" s="49">
        <v>0</v>
      </c>
      <c r="F50" s="55">
        <v>0</v>
      </c>
      <c r="G50" s="18">
        <f t="shared" si="0"/>
        <v>1</v>
      </c>
    </row>
    <row r="51" spans="2:7" ht="12.75">
      <c r="B51" s="48" t="s">
        <v>106</v>
      </c>
      <c r="C51" s="10">
        <v>1</v>
      </c>
      <c r="D51" s="10">
        <v>4</v>
      </c>
      <c r="E51" s="49">
        <v>1</v>
      </c>
      <c r="F51" s="55">
        <v>4</v>
      </c>
      <c r="G51" s="18">
        <f t="shared" si="0"/>
        <v>10</v>
      </c>
    </row>
    <row r="52" spans="2:7" ht="12.75">
      <c r="B52" s="50" t="s">
        <v>109</v>
      </c>
      <c r="C52" s="56">
        <v>1</v>
      </c>
      <c r="D52" s="56">
        <v>1</v>
      </c>
      <c r="E52" s="49"/>
      <c r="F52" s="55">
        <v>1</v>
      </c>
      <c r="G52" s="18">
        <f t="shared" si="0"/>
        <v>3</v>
      </c>
    </row>
    <row r="53" spans="2:7" ht="12.75">
      <c r="B53" s="50" t="s">
        <v>114</v>
      </c>
      <c r="C53" s="56">
        <v>2</v>
      </c>
      <c r="D53" s="56">
        <v>1</v>
      </c>
      <c r="E53" s="49">
        <v>2</v>
      </c>
      <c r="F53" s="55">
        <v>4</v>
      </c>
      <c r="G53" s="18">
        <f t="shared" si="0"/>
        <v>9</v>
      </c>
    </row>
    <row r="54" spans="2:7" ht="12.75">
      <c r="B54" s="50" t="s">
        <v>27</v>
      </c>
      <c r="C54" s="56">
        <v>0</v>
      </c>
      <c r="D54" s="56">
        <v>1</v>
      </c>
      <c r="E54" s="51">
        <v>0</v>
      </c>
      <c r="F54" s="57">
        <v>0</v>
      </c>
      <c r="G54" s="18">
        <f t="shared" si="0"/>
        <v>1</v>
      </c>
    </row>
    <row r="55" spans="2:7" ht="12.75">
      <c r="B55" s="50" t="s">
        <v>184</v>
      </c>
      <c r="C55" s="56">
        <v>0</v>
      </c>
      <c r="D55" s="56">
        <v>1</v>
      </c>
      <c r="E55" s="51">
        <v>0</v>
      </c>
      <c r="F55" s="57">
        <v>0</v>
      </c>
      <c r="G55" s="18">
        <f t="shared" si="0"/>
        <v>1</v>
      </c>
    </row>
    <row r="56" spans="2:7" ht="12.75">
      <c r="B56" s="50" t="s">
        <v>185</v>
      </c>
      <c r="C56" s="56">
        <v>0</v>
      </c>
      <c r="D56" s="56">
        <v>2</v>
      </c>
      <c r="E56" s="51">
        <v>1</v>
      </c>
      <c r="F56" s="57">
        <v>0</v>
      </c>
      <c r="G56" s="18">
        <f t="shared" si="0"/>
        <v>3</v>
      </c>
    </row>
    <row r="57" spans="2:7" ht="12.75">
      <c r="B57" s="50" t="s">
        <v>186</v>
      </c>
      <c r="C57" s="134">
        <v>1</v>
      </c>
      <c r="D57" s="134">
        <v>0</v>
      </c>
      <c r="E57" s="134">
        <v>0</v>
      </c>
      <c r="F57" s="135">
        <v>0</v>
      </c>
      <c r="G57" s="136">
        <f t="shared" si="0"/>
        <v>1</v>
      </c>
    </row>
    <row r="58" spans="2:7" ht="12.75">
      <c r="B58" s="48" t="s">
        <v>187</v>
      </c>
      <c r="C58" s="10">
        <v>0</v>
      </c>
      <c r="D58" s="10">
        <v>0</v>
      </c>
      <c r="E58" s="49">
        <v>3</v>
      </c>
      <c r="F58" s="49">
        <v>6</v>
      </c>
      <c r="G58" s="18">
        <f t="shared" si="0"/>
        <v>9</v>
      </c>
    </row>
    <row r="59" spans="2:7" ht="13.5" thickBot="1">
      <c r="B59" s="137" t="s">
        <v>4</v>
      </c>
      <c r="C59" s="11">
        <f>SUM(C5:C58)</f>
        <v>81</v>
      </c>
      <c r="D59" s="11">
        <f>SUM(D5:D58)</f>
        <v>101</v>
      </c>
      <c r="E59" s="11">
        <f>SUM(E5:E58)</f>
        <v>92</v>
      </c>
      <c r="F59" s="11">
        <f>SUM(F5:F58)</f>
        <v>98</v>
      </c>
      <c r="G59" s="138">
        <f>SUM(G5:G57)</f>
        <v>363</v>
      </c>
    </row>
    <row r="62" spans="2:7" ht="15.75">
      <c r="B62" s="119" t="s">
        <v>197</v>
      </c>
      <c r="C62" s="118" t="s">
        <v>189</v>
      </c>
      <c r="D62" s="118" t="s">
        <v>190</v>
      </c>
      <c r="E62" s="118" t="s">
        <v>191</v>
      </c>
      <c r="F62" s="118" t="s">
        <v>192</v>
      </c>
      <c r="G62" s="107" t="s">
        <v>122</v>
      </c>
    </row>
    <row r="63" spans="2:7" ht="13.5">
      <c r="B63" s="92" t="s">
        <v>193</v>
      </c>
      <c r="C63" s="92">
        <v>1</v>
      </c>
      <c r="D63" s="92">
        <v>5</v>
      </c>
      <c r="E63" s="114">
        <v>2</v>
      </c>
      <c r="F63" s="92">
        <v>4</v>
      </c>
      <c r="G63" s="115">
        <f>SUM(C63:F63)</f>
        <v>12</v>
      </c>
    </row>
    <row r="64" spans="2:7" ht="13.5">
      <c r="B64" s="92" t="s">
        <v>194</v>
      </c>
      <c r="C64" s="92">
        <v>1</v>
      </c>
      <c r="D64" s="92">
        <v>1</v>
      </c>
      <c r="E64" s="114">
        <v>1</v>
      </c>
      <c r="F64" s="92">
        <v>1</v>
      </c>
      <c r="G64" s="115">
        <f>SUM(C64:F64)</f>
        <v>4</v>
      </c>
    </row>
    <row r="65" spans="2:7" ht="13.5">
      <c r="B65" s="92" t="s">
        <v>195</v>
      </c>
      <c r="C65" s="92">
        <v>3</v>
      </c>
      <c r="D65" s="92">
        <v>7</v>
      </c>
      <c r="E65" s="114">
        <v>3</v>
      </c>
      <c r="F65" s="92">
        <v>7</v>
      </c>
      <c r="G65" s="115">
        <f>SUM(C65:F65)</f>
        <v>20</v>
      </c>
    </row>
    <row r="66" spans="2:7" ht="13.5">
      <c r="B66" s="92" t="s">
        <v>196</v>
      </c>
      <c r="C66" s="92">
        <v>25</v>
      </c>
      <c r="D66" s="92">
        <v>28</v>
      </c>
      <c r="E66" s="114">
        <v>10</v>
      </c>
      <c r="F66" s="92">
        <v>12</v>
      </c>
      <c r="G66" s="115">
        <f>SUM(C66:F66)</f>
        <v>75</v>
      </c>
    </row>
    <row r="67" spans="2:7" ht="13.5">
      <c r="B67" s="116" t="s">
        <v>4</v>
      </c>
      <c r="C67" s="115">
        <f>SUM(C63:C66)</f>
        <v>30</v>
      </c>
      <c r="D67" s="115">
        <f>SUM(D63:D66)</f>
        <v>41</v>
      </c>
      <c r="E67" s="117">
        <f>SUM(E63:E66)</f>
        <v>16</v>
      </c>
      <c r="F67" s="117">
        <f>SUM(F63:F66)</f>
        <v>24</v>
      </c>
      <c r="G67" s="115">
        <f>SUM(C67:F67)</f>
        <v>111</v>
      </c>
    </row>
  </sheetData>
  <sheetProtection/>
  <mergeCells count="1">
    <mergeCell ref="B2:C2"/>
  </mergeCells>
  <hyperlinks>
    <hyperlink ref="A1" location="Portada!A1" display="Portada"/>
    <hyperlink ref="C51" location="Gráficos!A220" display="Gráfico 6"/>
    <hyperlink ref="B52:C52" location="Gráficos!A185" display="Gráfico 5"/>
  </hyperlinks>
  <printOptions horizontalCentered="1"/>
  <pageMargins left="0.24" right="0.25" top="0.76" bottom="0.17" header="0.65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49"/>
  <sheetViews>
    <sheetView zoomScalePageLayoutView="0" workbookViewId="0" topLeftCell="A1">
      <selection activeCell="A39" sqref="A39"/>
    </sheetView>
  </sheetViews>
  <sheetFormatPr defaultColWidth="11.421875" defaultRowHeight="12.75"/>
  <cols>
    <col min="1" max="1" width="4.421875" style="1" customWidth="1"/>
    <col min="2" max="16384" width="11.421875" style="1" customWidth="1"/>
  </cols>
  <sheetData>
    <row r="1" ht="12.75">
      <c r="A1" s="2" t="s">
        <v>84</v>
      </c>
    </row>
    <row r="39" ht="12.75">
      <c r="A39" s="2" t="s">
        <v>84</v>
      </c>
    </row>
    <row r="75" ht="12.75">
      <c r="A75" s="2" t="s">
        <v>84</v>
      </c>
    </row>
    <row r="112" ht="12.75">
      <c r="A112" s="2" t="s">
        <v>84</v>
      </c>
    </row>
    <row r="149" ht="12.75">
      <c r="A149" s="2" t="s">
        <v>84</v>
      </c>
    </row>
  </sheetData>
  <sheetProtection/>
  <hyperlinks>
    <hyperlink ref="A1" location="portada!A1" display="Portada"/>
    <hyperlink ref="A39" location="portada!A1" display="Portada"/>
    <hyperlink ref="A75" location="portada!A1" display="Portada"/>
    <hyperlink ref="A112" location="portada!A1" display="Portada"/>
    <hyperlink ref="A149" location="portada!A1" display="Portada"/>
  </hyperlinks>
  <printOptions horizontalCentered="1"/>
  <pageMargins left="0.2755905511811024" right="0.03937007874015748" top="0.35433070866141736" bottom="0.1968503937007874" header="0" footer="0"/>
  <pageSetup horizontalDpi="200" verticalDpi="200" orientation="landscape" paperSize="9" r:id="rId2"/>
  <rowBreaks count="4" manualBreakCount="4">
    <brk id="38" max="255" man="1"/>
    <brk id="74" max="255" man="1"/>
    <brk id="111" max="255" man="1"/>
    <brk id="1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Belen Manchon Colmenarejo</cp:lastModifiedBy>
  <cp:lastPrinted>2012-02-13T15:41:37Z</cp:lastPrinted>
  <dcterms:created xsi:type="dcterms:W3CDTF">2007-08-13T10:33:12Z</dcterms:created>
  <dcterms:modified xsi:type="dcterms:W3CDTF">2012-07-04T10:00:02Z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